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D11" i="13" l="1"/>
  <c r="B47" i="9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 s="1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 s="1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O132" i="9" s="1"/>
  <c r="ID129" i="9"/>
  <c r="IE129" i="9" s="1"/>
  <c r="O130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/>
  <c r="P125" i="8"/>
  <c r="IH125" i="8"/>
  <c r="II125" i="8" s="1"/>
  <c r="P126" i="8"/>
  <c r="IH126" i="8"/>
  <c r="II126" i="8" s="1"/>
  <c r="IH127" i="8"/>
  <c r="G4" i="13"/>
  <c r="D12" i="9"/>
  <c r="E8" i="13" s="1"/>
  <c r="P127" i="8" l="1"/>
  <c r="D12" i="8"/>
  <c r="E7" i="13" s="1"/>
  <c r="K40" i="14"/>
  <c r="I10" i="14" s="1"/>
  <c r="D12" i="15"/>
  <c r="E9" i="13" s="1"/>
  <c r="E10" i="13"/>
  <c r="C133" i="9"/>
  <c r="K10" i="14" l="1"/>
</calcChain>
</file>

<file path=xl/sharedStrings.xml><?xml version="1.0" encoding="utf-8"?>
<sst xmlns="http://schemas.openxmlformats.org/spreadsheetml/2006/main" count="196" uniqueCount="124">
  <si>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</si>
  <si>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</si>
  <si>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</si>
  <si>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</si>
  <si>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</si>
  <si>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</si>
  <si>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</si>
  <si>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</si>
  <si>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</si>
  <si>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</si>
  <si>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</si>
  <si>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</si>
  <si>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</si>
  <si>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</si>
  <si>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</si>
  <si>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</si>
  <si>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</si>
  <si>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</si>
  <si>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</si>
  <si>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</si>
  <si>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</si>
  <si>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</si>
  <si>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</si>
  <si>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</si>
  <si>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</si>
  <si>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</si>
  <si>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</si>
  <si>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</si>
  <si>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</si>
  <si>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</si>
  <si>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</si>
  <si>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</si>
  <si>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</si>
  <si>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</si>
  <si>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</si>
  <si>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</si>
  <si>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</si>
  <si>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</si>
  <si>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</si>
  <si>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</si>
  <si>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</si>
  <si>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</si>
  <si>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</si>
  <si>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</si>
  <si>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</si>
  <si>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</si>
  <si>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</si>
  <si>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</si>
  <si>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</si>
  <si>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</si>
  <si>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</si>
  <si>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</si>
  <si>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</si>
  <si>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</si>
  <si>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</si>
  <si>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</si>
  <si>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</si>
  <si>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</si>
  <si>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</si>
  <si>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</si>
  <si>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</si>
  <si>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</si>
  <si>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</si>
  <si>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</si>
  <si>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</si>
  <si>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</si>
  <si>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</si>
  <si>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</si>
  <si>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</si>
  <si>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</si>
  <si>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</si>
  <si>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</si>
  <si>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</si>
  <si>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</si>
  <si>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</si>
  <si>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</si>
  <si>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</si>
  <si>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</si>
  <si>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</si>
  <si>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</si>
  <si>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</si>
  <si>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</si>
  <si>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</si>
  <si>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</si>
  <si>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</si>
  <si>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</si>
  <si>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</si>
  <si>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</si>
  <si>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</si>
  <si>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</si>
  <si>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</si>
  <si>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</si>
  <si>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</si>
  <si>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</si>
  <si>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</si>
  <si>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</si>
  <si>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</si>
  <si>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</si>
  <si>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</si>
  <si>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</si>
  <si>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</si>
  <si>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</si>
  <si>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</si>
  <si>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</si>
  <si>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</si>
  <si>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</si>
  <si>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</si>
  <si>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</si>
  <si>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</si>
  <si>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</si>
  <si>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</si>
  <si>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</si>
  <si>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</si>
  <si>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</si>
  <si>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</si>
  <si>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</si>
  <si>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</si>
  <si>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</si>
  <si>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</si>
  <si>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</si>
  <si>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</si>
  <si>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</si>
  <si>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>FAPESP-SURREY</t>
  </si>
  <si>
    <t>FAPESP,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</si>
</sst>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304800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85" t="s">
        <v>121</v>
      </c>
      <c r="N4" s="286"/>
      <c r="O4" s="286"/>
      <c r="P4" s="286"/>
      <c r="Q4" s="287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8" t="s">
        <v>122</v>
      </c>
      <c r="N5" s="289"/>
      <c r="O5" s="289"/>
      <c r="P5" s="289"/>
      <c r="Q5" s="29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91"/>
      <c r="N6" s="292"/>
      <c r="O6" s="292"/>
      <c r="P6" s="292"/>
      <c r="Q6" s="293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0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80" t="s">
        <v>61</v>
      </c>
      <c r="C12" s="281"/>
      <c r="D12" s="282" t="str">
        <f>IF(SUM(P15:P41)=0,"",SUM(P15:P41))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2" t="s">
        <v>8</v>
      </c>
      <c r="C14" s="27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8"/>
      <c r="C15" s="279"/>
      <c r="D15" s="57"/>
      <c r="E15" s="255"/>
      <c r="F15" s="256"/>
      <c r="G15" s="256"/>
      <c r="H15" s="256"/>
      <c r="I15" s="256"/>
      <c r="J15" s="256"/>
      <c r="K15" s="256"/>
      <c r="L15" s="256"/>
      <c r="M15" s="256"/>
      <c r="N15" s="257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6"/>
      <c r="N16" s="257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6"/>
      <c r="N23" s="257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6"/>
      <c r="N24" s="257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6"/>
      <c r="N25" s="257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6"/>
      <c r="N26" s="257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6"/>
      <c r="N27" s="257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6"/>
      <c r="N28" s="257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6"/>
      <c r="N29" s="257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6"/>
      <c r="N30" s="257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6"/>
      <c r="N31" s="257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6"/>
      <c r="N32" s="257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6"/>
      <c r="N33" s="257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8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6"/>
      <c r="N34" s="257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6"/>
      <c r="N35" s="257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6"/>
      <c r="N36" s="257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6"/>
      <c r="N37" s="257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6"/>
      <c r="N38" s="257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6"/>
      <c r="N39" s="257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6"/>
      <c r="N40" s="257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6"/>
      <c r="N41" s="257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3" t="s">
        <v>123</v>
      </c>
      <c r="C44" s="263"/>
      <c r="D44" s="263"/>
      <c r="E44" s="263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77" t="s">
        <v>15</v>
      </c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77" t="s">
        <v>25</v>
      </c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74" t="s">
        <v>16</v>
      </c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6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2" t="s">
        <v>8</v>
      </c>
      <c r="C122" s="273"/>
      <c r="D122" s="110" t="s">
        <v>13</v>
      </c>
      <c r="E122" s="260" t="s">
        <v>14</v>
      </c>
      <c r="F122" s="261"/>
      <c r="G122" s="261"/>
      <c r="H122" s="261"/>
      <c r="I122" s="261"/>
      <c r="J122" s="261"/>
      <c r="K122" s="261"/>
      <c r="L122" s="261"/>
      <c r="M122" s="261"/>
      <c r="N122" s="262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0">
        <v>1</v>
      </c>
      <c r="C123" s="271"/>
      <c r="D123" s="118">
        <v>1</v>
      </c>
      <c r="E123" s="267" t="s">
        <v>34</v>
      </c>
      <c r="F123" s="268"/>
      <c r="G123" s="268"/>
      <c r="H123" s="268"/>
      <c r="I123" s="268"/>
      <c r="J123" s="268"/>
      <c r="K123" s="268"/>
      <c r="L123" s="268"/>
      <c r="M123" s="268"/>
      <c r="N123" s="269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5">
        <v>2</v>
      </c>
      <c r="C124" s="266"/>
      <c r="D124" s="119">
        <v>2</v>
      </c>
      <c r="E124" s="267" t="s">
        <v>35</v>
      </c>
      <c r="F124" s="268"/>
      <c r="G124" s="268"/>
      <c r="H124" s="268"/>
      <c r="I124" s="268"/>
      <c r="J124" s="268"/>
      <c r="K124" s="268"/>
      <c r="L124" s="268"/>
      <c r="M124" s="268"/>
      <c r="N124" s="269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5">
        <v>3</v>
      </c>
      <c r="C125" s="266"/>
      <c r="D125" s="119">
        <v>1</v>
      </c>
      <c r="E125" s="267" t="s">
        <v>36</v>
      </c>
      <c r="F125" s="268"/>
      <c r="G125" s="268"/>
      <c r="H125" s="268"/>
      <c r="I125" s="268"/>
      <c r="J125" s="268"/>
      <c r="K125" s="268"/>
      <c r="L125" s="268"/>
      <c r="M125" s="268"/>
      <c r="N125" s="269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5">
        <v>4</v>
      </c>
      <c r="C126" s="266"/>
      <c r="D126" s="119">
        <v>1</v>
      </c>
      <c r="E126" s="267" t="s">
        <v>37</v>
      </c>
      <c r="F126" s="268"/>
      <c r="G126" s="268"/>
      <c r="H126" s="268"/>
      <c r="I126" s="268"/>
      <c r="J126" s="268"/>
      <c r="K126" s="268"/>
      <c r="L126" s="268"/>
      <c r="M126" s="268"/>
      <c r="N126" s="269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5"/>
      <c r="C127" s="266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4"/>
      <c r="Q128" s="264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M4:Q4"/>
    <mergeCell ref="M5:Q6"/>
    <mergeCell ref="B10:D10"/>
    <mergeCell ref="E10:G10"/>
    <mergeCell ref="F8:Q8"/>
    <mergeCell ref="E41:N41"/>
    <mergeCell ref="B38:C38"/>
    <mergeCell ref="B40:C40"/>
    <mergeCell ref="B41:C41"/>
    <mergeCell ref="E33:N33"/>
    <mergeCell ref="B39:C39"/>
    <mergeCell ref="E35:N35"/>
    <mergeCell ref="E38:N38"/>
    <mergeCell ref="E40:N40"/>
    <mergeCell ref="E24:N24"/>
    <mergeCell ref="E27:N27"/>
    <mergeCell ref="B29:C29"/>
    <mergeCell ref="E28:N28"/>
    <mergeCell ref="B28:C28"/>
    <mergeCell ref="E29:N29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B15:C15"/>
    <mergeCell ref="B16:C16"/>
    <mergeCell ref="B37:C37"/>
    <mergeCell ref="B24:C24"/>
    <mergeCell ref="B27:C27"/>
    <mergeCell ref="B30:C30"/>
    <mergeCell ref="E36:N36"/>
    <mergeCell ref="B36:C36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122:C122"/>
    <mergeCell ref="B104:Q104"/>
    <mergeCell ref="B102:Q102"/>
    <mergeCell ref="B101:Q101"/>
    <mergeCell ref="E30:N30"/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85" t="s">
        <v>121</v>
      </c>
      <c r="M4" s="286"/>
      <c r="N4" s="286"/>
      <c r="O4" s="286"/>
      <c r="P4" s="287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88" t="s">
        <v>122</v>
      </c>
      <c r="M5" s="289"/>
      <c r="N5" s="289"/>
      <c r="O5" s="289"/>
      <c r="P5" s="29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91"/>
      <c r="M6" s="292"/>
      <c r="N6" s="292"/>
      <c r="O6" s="292"/>
      <c r="P6" s="293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9" t="s">
        <v>111</v>
      </c>
      <c r="C8" s="309"/>
      <c r="D8" s="309"/>
      <c r="E8" s="30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30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7" t="s">
        <v>61</v>
      </c>
      <c r="C12" s="308"/>
      <c r="D12" s="282" t="str">
        <f>IF(SUM(O15:O44)=0,"",SUM(O15:O44))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01" t="s">
        <v>8</v>
      </c>
      <c r="C14" s="30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8"/>
      <c r="C15" s="279"/>
      <c r="D15" s="57"/>
      <c r="E15" s="255"/>
      <c r="F15" s="256"/>
      <c r="G15" s="256"/>
      <c r="H15" s="256"/>
      <c r="I15" s="256"/>
      <c r="J15" s="256"/>
      <c r="K15" s="256"/>
      <c r="L15" s="256"/>
      <c r="M15" s="257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7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7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7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7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7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7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7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7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7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7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7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7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7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7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7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7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7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7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3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7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7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7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7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7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7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7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7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8"/>
      <c r="C42" s="259"/>
      <c r="D42" s="57"/>
      <c r="E42" s="255"/>
      <c r="F42" s="256"/>
      <c r="G42" s="256"/>
      <c r="H42" s="256"/>
      <c r="I42" s="256"/>
      <c r="J42" s="256"/>
      <c r="K42" s="256"/>
      <c r="L42" s="256"/>
      <c r="M42" s="257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8"/>
      <c r="C43" s="259"/>
      <c r="D43" s="57"/>
      <c r="E43" s="255"/>
      <c r="F43" s="256"/>
      <c r="G43" s="256"/>
      <c r="H43" s="256"/>
      <c r="I43" s="256"/>
      <c r="J43" s="256"/>
      <c r="K43" s="256"/>
      <c r="L43" s="256"/>
      <c r="M43" s="257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8"/>
      <c r="C44" s="259"/>
      <c r="D44" s="57"/>
      <c r="E44" s="255"/>
      <c r="F44" s="256"/>
      <c r="G44" s="256"/>
      <c r="H44" s="256"/>
      <c r="I44" s="256"/>
      <c r="J44" s="256"/>
      <c r="K44" s="256"/>
      <c r="L44" s="256"/>
      <c r="M44" s="257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SEPTEMBER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77" t="s">
        <v>18</v>
      </c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77" t="s">
        <v>38</v>
      </c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4" t="s">
        <v>62</v>
      </c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2" t="s">
        <v>8</v>
      </c>
      <c r="D128" s="272"/>
      <c r="E128" s="110" t="s">
        <v>49</v>
      </c>
      <c r="F128" s="260" t="s">
        <v>14</v>
      </c>
      <c r="G128" s="261"/>
      <c r="H128" s="261"/>
      <c r="I128" s="261"/>
      <c r="J128" s="261"/>
      <c r="K128" s="261"/>
      <c r="L128" s="261"/>
      <c r="M128" s="262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0">
        <v>1</v>
      </c>
      <c r="D129" s="271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5">
        <v>2</v>
      </c>
      <c r="D130" s="266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5">
        <v>3</v>
      </c>
      <c r="D131" s="266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10"/>
      <c r="D132" s="311"/>
      <c r="E132" s="311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SEPTEMBER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E40:M40"/>
    <mergeCell ref="E22:M22"/>
    <mergeCell ref="B25:C25"/>
    <mergeCell ref="B31:C31"/>
    <mergeCell ref="E27:M27"/>
    <mergeCell ref="B23:C23"/>
    <mergeCell ref="B24:C24"/>
    <mergeCell ref="E28:M28"/>
    <mergeCell ref="L4:P4"/>
    <mergeCell ref="L5:P6"/>
    <mergeCell ref="B34:C34"/>
    <mergeCell ref="B32:C32"/>
    <mergeCell ref="E38:M38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5" t="s">
        <v>69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S6" s="161"/>
    </row>
    <row r="7" spans="1:241" s="175" customFormat="1" ht="19.5" customHeight="1">
      <c r="A7" s="173"/>
      <c r="B7" s="353" t="s">
        <v>70</v>
      </c>
      <c r="C7" s="353"/>
      <c r="D7" s="353"/>
      <c r="E7" s="353"/>
      <c r="F7" s="353" t="s">
        <v>71</v>
      </c>
      <c r="G7" s="353"/>
      <c r="H7" s="353"/>
      <c r="I7" s="353"/>
      <c r="J7" s="354" t="s">
        <v>72</v>
      </c>
      <c r="K7" s="354"/>
      <c r="L7" s="354"/>
      <c r="M7" s="354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6" t="e">
        <f>IF(#REF!="","",UPPER(#REF!))</f>
        <v>#REF!</v>
      </c>
      <c r="G8" s="346"/>
      <c r="H8" s="346"/>
      <c r="I8" s="346"/>
      <c r="J8" s="346"/>
      <c r="K8" s="346"/>
      <c r="L8" s="346"/>
      <c r="M8" s="347" t="s">
        <v>20</v>
      </c>
      <c r="N8" s="348"/>
      <c r="O8" s="349" t="e">
        <f>IF(#REF!="","",#REF!)</f>
        <v>#REF!</v>
      </c>
      <c r="P8" s="350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5" t="str">
        <f>IF(SUM(K15:K37)=0,"",(SUM(K15:K37)))</f>
        <v/>
      </c>
      <c r="F10" s="355"/>
      <c r="G10" s="355"/>
      <c r="H10" s="49"/>
      <c r="I10" s="351" t="str">
        <f>IF(K40="","","TOTAL BOLSA PC-IV")</f>
        <v>TOTAL BOLSA PC-IV</v>
      </c>
      <c r="J10" s="351"/>
      <c r="K10" s="352">
        <f>IF(K40="","",K40)</f>
        <v>2400</v>
      </c>
      <c r="L10" s="352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6" t="s">
        <v>3</v>
      </c>
      <c r="H12" s="327"/>
      <c r="I12" s="64" t="s">
        <v>4</v>
      </c>
      <c r="J12" s="64" t="s">
        <v>5</v>
      </c>
      <c r="K12" s="84" t="s">
        <v>6</v>
      </c>
      <c r="L12" s="328" t="s">
        <v>7</v>
      </c>
      <c r="M12" s="329"/>
      <c r="N12" s="329"/>
      <c r="O12" s="329"/>
      <c r="P12" s="330"/>
      <c r="R12" s="14" t="s">
        <v>71</v>
      </c>
    </row>
    <row r="13" spans="1:241" s="14" customFormat="1" ht="17.25" customHeight="1">
      <c r="A13" s="52"/>
      <c r="B13" s="312" t="s">
        <v>8</v>
      </c>
      <c r="C13" s="86"/>
      <c r="D13" s="86"/>
      <c r="E13" s="312" t="s">
        <v>48</v>
      </c>
      <c r="F13" s="312" t="s">
        <v>49</v>
      </c>
      <c r="G13" s="315" t="s">
        <v>50</v>
      </c>
      <c r="H13" s="316"/>
      <c r="I13" s="319" t="s">
        <v>51</v>
      </c>
      <c r="J13" s="96" t="s">
        <v>59</v>
      </c>
      <c r="K13" s="312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3"/>
      <c r="C14" s="74"/>
      <c r="D14" s="74"/>
      <c r="E14" s="313"/>
      <c r="F14" s="314"/>
      <c r="G14" s="317"/>
      <c r="H14" s="318"/>
      <c r="I14" s="320"/>
      <c r="J14" s="95" t="s">
        <v>60</v>
      </c>
      <c r="K14" s="331"/>
      <c r="L14" s="332" t="s">
        <v>21</v>
      </c>
      <c r="M14" s="333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4"/>
      <c r="D15" s="334"/>
      <c r="E15" s="89" t="s">
        <v>55</v>
      </c>
      <c r="F15" s="23">
        <v>2</v>
      </c>
      <c r="G15" s="321">
        <f t="shared" ref="G15:G35" si="0">IF(E15=0,"",INDEX($S$14:$S$24,MATCH(E15,$R$14:$R$24,0)))</f>
        <v>1898.4</v>
      </c>
      <c r="H15" s="322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3"/>
      <c r="M15" s="324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4"/>
      <c r="D16" s="334"/>
      <c r="E16" s="89"/>
      <c r="F16" s="23"/>
      <c r="G16" s="321" t="str">
        <f t="shared" si="0"/>
        <v/>
      </c>
      <c r="H16" s="322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3"/>
      <c r="M16" s="324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5"/>
      <c r="D17" s="325"/>
      <c r="E17" s="89"/>
      <c r="F17" s="66"/>
      <c r="G17" s="321" t="str">
        <f t="shared" si="0"/>
        <v/>
      </c>
      <c r="H17" s="322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3"/>
      <c r="M17" s="324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5"/>
      <c r="D18" s="325"/>
      <c r="E18" s="89"/>
      <c r="F18" s="66"/>
      <c r="G18" s="321" t="str">
        <f t="shared" si="0"/>
        <v/>
      </c>
      <c r="H18" s="322"/>
      <c r="I18" s="66"/>
      <c r="J18" s="102"/>
      <c r="K18" s="104" t="str">
        <f t="shared" si="1"/>
        <v/>
      </c>
      <c r="L18" s="323"/>
      <c r="M18" s="324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5"/>
      <c r="D19" s="325"/>
      <c r="E19" s="89"/>
      <c r="F19" s="66"/>
      <c r="G19" s="321" t="str">
        <f t="shared" si="0"/>
        <v/>
      </c>
      <c r="H19" s="322"/>
      <c r="I19" s="66"/>
      <c r="J19" s="102"/>
      <c r="K19" s="104" t="str">
        <f t="shared" si="1"/>
        <v/>
      </c>
      <c r="L19" s="323"/>
      <c r="M19" s="324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5"/>
      <c r="D20" s="325"/>
      <c r="E20" s="89"/>
      <c r="F20" s="66"/>
      <c r="G20" s="321" t="str">
        <f t="shared" si="0"/>
        <v/>
      </c>
      <c r="H20" s="322"/>
      <c r="I20" s="66"/>
      <c r="J20" s="102"/>
      <c r="K20" s="104" t="str">
        <f t="shared" si="1"/>
        <v/>
      </c>
      <c r="L20" s="323"/>
      <c r="M20" s="324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5"/>
      <c r="D21" s="325"/>
      <c r="E21" s="89"/>
      <c r="F21" s="66"/>
      <c r="G21" s="321" t="str">
        <f t="shared" si="0"/>
        <v/>
      </c>
      <c r="H21" s="322"/>
      <c r="I21" s="66"/>
      <c r="J21" s="102"/>
      <c r="K21" s="104" t="str">
        <f t="shared" si="1"/>
        <v/>
      </c>
      <c r="L21" s="323"/>
      <c r="M21" s="324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5"/>
      <c r="D22" s="325"/>
      <c r="E22" s="89"/>
      <c r="F22" s="66"/>
      <c r="G22" s="321" t="str">
        <f t="shared" si="0"/>
        <v/>
      </c>
      <c r="H22" s="322"/>
      <c r="I22" s="66"/>
      <c r="J22" s="102"/>
      <c r="K22" s="104" t="str">
        <f t="shared" si="1"/>
        <v/>
      </c>
      <c r="L22" s="323"/>
      <c r="M22" s="324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5"/>
      <c r="D23" s="325"/>
      <c r="E23" s="89"/>
      <c r="F23" s="66"/>
      <c r="G23" s="321" t="str">
        <f t="shared" si="0"/>
        <v/>
      </c>
      <c r="H23" s="322"/>
      <c r="I23" s="66"/>
      <c r="J23" s="102"/>
      <c r="K23" s="104" t="str">
        <f t="shared" si="1"/>
        <v/>
      </c>
      <c r="L23" s="323"/>
      <c r="M23" s="324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5"/>
      <c r="D24" s="325"/>
      <c r="E24" s="89"/>
      <c r="F24" s="66"/>
      <c r="G24" s="321" t="str">
        <f t="shared" si="0"/>
        <v/>
      </c>
      <c r="H24" s="322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3"/>
      <c r="M24" s="324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5"/>
      <c r="D25" s="325"/>
      <c r="E25" s="89"/>
      <c r="F25" s="66"/>
      <c r="G25" s="321" t="str">
        <f t="shared" si="0"/>
        <v/>
      </c>
      <c r="H25" s="322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3"/>
      <c r="M25" s="324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5"/>
      <c r="D26" s="325"/>
      <c r="E26" s="89"/>
      <c r="F26" s="66"/>
      <c r="G26" s="321" t="str">
        <f t="shared" si="0"/>
        <v/>
      </c>
      <c r="H26" s="322"/>
      <c r="I26" s="66"/>
      <c r="J26" s="102"/>
      <c r="K26" s="104" t="str">
        <f t="shared" si="1"/>
        <v/>
      </c>
      <c r="L26" s="323"/>
      <c r="M26" s="324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5"/>
      <c r="D27" s="325"/>
      <c r="E27" s="89"/>
      <c r="F27" s="66"/>
      <c r="G27" s="321" t="str">
        <f t="shared" si="0"/>
        <v/>
      </c>
      <c r="H27" s="322"/>
      <c r="I27" s="66"/>
      <c r="J27" s="102"/>
      <c r="K27" s="104" t="str">
        <f t="shared" si="1"/>
        <v/>
      </c>
      <c r="L27" s="323"/>
      <c r="M27" s="324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5"/>
      <c r="D28" s="325"/>
      <c r="E28" s="89"/>
      <c r="F28" s="66"/>
      <c r="G28" s="321" t="str">
        <f t="shared" si="0"/>
        <v/>
      </c>
      <c r="H28" s="322"/>
      <c r="I28" s="66"/>
      <c r="J28" s="102"/>
      <c r="K28" s="104" t="str">
        <f t="shared" si="1"/>
        <v/>
      </c>
      <c r="L28" s="323"/>
      <c r="M28" s="324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5"/>
      <c r="D29" s="325"/>
      <c r="E29" s="89"/>
      <c r="F29" s="66"/>
      <c r="G29" s="321" t="str">
        <f t="shared" si="0"/>
        <v/>
      </c>
      <c r="H29" s="322"/>
      <c r="I29" s="66"/>
      <c r="J29" s="102"/>
      <c r="K29" s="104" t="str">
        <f t="shared" si="1"/>
        <v/>
      </c>
      <c r="L29" s="323"/>
      <c r="M29" s="324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5"/>
      <c r="D30" s="325"/>
      <c r="E30" s="89"/>
      <c r="F30" s="66"/>
      <c r="G30" s="321" t="str">
        <f t="shared" si="0"/>
        <v/>
      </c>
      <c r="H30" s="322"/>
      <c r="I30" s="66"/>
      <c r="J30" s="102"/>
      <c r="K30" s="104" t="str">
        <f t="shared" si="1"/>
        <v/>
      </c>
      <c r="L30" s="323"/>
      <c r="M30" s="324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5"/>
      <c r="D31" s="325"/>
      <c r="E31" s="89"/>
      <c r="F31" s="66"/>
      <c r="G31" s="321" t="str">
        <f t="shared" si="0"/>
        <v/>
      </c>
      <c r="H31" s="322"/>
      <c r="I31" s="66"/>
      <c r="J31" s="102"/>
      <c r="K31" s="104" t="str">
        <f t="shared" si="1"/>
        <v/>
      </c>
      <c r="L31" s="323"/>
      <c r="M31" s="324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5"/>
      <c r="D32" s="325"/>
      <c r="E32" s="89"/>
      <c r="F32" s="66"/>
      <c r="G32" s="321" t="str">
        <f t="shared" si="0"/>
        <v/>
      </c>
      <c r="H32" s="322"/>
      <c r="I32" s="66"/>
      <c r="J32" s="102"/>
      <c r="K32" s="104" t="str">
        <f t="shared" si="1"/>
        <v/>
      </c>
      <c r="L32" s="323"/>
      <c r="M32" s="324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5"/>
      <c r="D33" s="325"/>
      <c r="E33" s="89"/>
      <c r="F33" s="66"/>
      <c r="G33" s="321" t="str">
        <f t="shared" si="0"/>
        <v/>
      </c>
      <c r="H33" s="322"/>
      <c r="I33" s="66"/>
      <c r="J33" s="102"/>
      <c r="K33" s="104" t="str">
        <f t="shared" si="1"/>
        <v/>
      </c>
      <c r="L33" s="323"/>
      <c r="M33" s="324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5"/>
      <c r="D34" s="325"/>
      <c r="E34" s="89"/>
      <c r="F34" s="66"/>
      <c r="G34" s="321" t="str">
        <f t="shared" si="0"/>
        <v/>
      </c>
      <c r="H34" s="322"/>
      <c r="I34" s="66"/>
      <c r="J34" s="102"/>
      <c r="K34" s="104" t="str">
        <f t="shared" si="1"/>
        <v/>
      </c>
      <c r="L34" s="323"/>
      <c r="M34" s="324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5"/>
      <c r="D35" s="325"/>
      <c r="E35" s="89"/>
      <c r="F35" s="66"/>
      <c r="G35" s="321" t="str">
        <f t="shared" si="0"/>
        <v/>
      </c>
      <c r="H35" s="322"/>
      <c r="I35" s="66"/>
      <c r="J35" s="102"/>
      <c r="K35" s="104" t="str">
        <f t="shared" si="1"/>
        <v/>
      </c>
      <c r="L35" s="323"/>
      <c r="M35" s="324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2" t="s">
        <v>74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5"/>
      <c r="D37" s="335"/>
      <c r="E37" s="171" t="s">
        <v>75</v>
      </c>
      <c r="F37" s="170" t="s">
        <v>49</v>
      </c>
      <c r="G37" s="336" t="s">
        <v>50</v>
      </c>
      <c r="H37" s="337"/>
      <c r="I37" s="177" t="s">
        <v>51</v>
      </c>
      <c r="J37" s="95" t="s">
        <v>60</v>
      </c>
      <c r="K37" s="172" t="s">
        <v>76</v>
      </c>
      <c r="L37" s="340"/>
      <c r="M37" s="34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1">
        <f>IF(E38=0,"",INDEX($S$14:$S$24,MATCH(E38,$R$14:$R$24,0)))</f>
        <v>1200</v>
      </c>
      <c r="H38" s="322"/>
      <c r="I38" s="188">
        <v>1</v>
      </c>
      <c r="J38" s="33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1" t="str">
        <f>IF(E39=0,"",INDEX($S$14:$S$24,MATCH(E39,$R$14:$R$24,0)))</f>
        <v/>
      </c>
      <c r="H39" s="322"/>
      <c r="I39" s="163"/>
      <c r="J39" s="33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8.28515625" style="20" customWidth="1"/>
    <col min="15" max="15" width="15.42578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85" t="s">
        <v>121</v>
      </c>
      <c r="L3" s="286"/>
      <c r="M3" s="286"/>
      <c r="N3" s="286"/>
      <c r="O3" s="287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88" t="s">
        <v>122</v>
      </c>
      <c r="L4" s="289"/>
      <c r="M4" s="289"/>
      <c r="N4" s="289"/>
      <c r="O4" s="290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91"/>
      <c r="L5" s="292"/>
      <c r="M5" s="292"/>
      <c r="N5" s="292"/>
      <c r="O5" s="293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254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9" t="s">
        <v>111</v>
      </c>
      <c r="C8" s="309"/>
      <c r="D8" s="309"/>
      <c r="E8" s="309"/>
      <c r="F8" s="376"/>
      <c r="G8" s="377"/>
      <c r="H8" s="377"/>
      <c r="I8" s="377"/>
      <c r="J8" s="377"/>
      <c r="K8" s="377"/>
      <c r="L8" s="377"/>
      <c r="M8" s="377"/>
      <c r="N8" s="377"/>
      <c r="O8" s="37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94" t="s">
        <v>112</v>
      </c>
      <c r="C10" s="294"/>
      <c r="D10" s="376"/>
      <c r="E10" s="377"/>
      <c r="F10" s="377"/>
      <c r="G10" s="37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80" t="s">
        <v>83</v>
      </c>
      <c r="C12" s="380"/>
      <c r="D12" s="379" t="str">
        <f>IF(SUM(N15:N30)=0,"",SUM(N15:N30))</f>
        <v/>
      </c>
      <c r="E12" s="283"/>
      <c r="F12" s="283"/>
      <c r="G12" s="284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60" t="s">
        <v>115</v>
      </c>
      <c r="E14" s="261"/>
      <c r="F14" s="261"/>
      <c r="G14" s="261"/>
      <c r="H14" s="261"/>
      <c r="I14" s="261"/>
      <c r="J14" s="261"/>
      <c r="K14" s="261"/>
      <c r="L14" s="261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9"/>
      <c r="E15" s="359"/>
      <c r="F15" s="359"/>
      <c r="G15" s="359"/>
      <c r="H15" s="359"/>
      <c r="I15" s="359"/>
      <c r="J15" s="359"/>
      <c r="K15" s="359"/>
      <c r="L15" s="359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60"/>
      <c r="E16" s="361"/>
      <c r="F16" s="361"/>
      <c r="G16" s="361"/>
      <c r="H16" s="361"/>
      <c r="I16" s="361"/>
      <c r="J16" s="361"/>
      <c r="K16" s="361"/>
      <c r="L16" s="362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60"/>
      <c r="E17" s="361"/>
      <c r="F17" s="361"/>
      <c r="G17" s="361"/>
      <c r="H17" s="361"/>
      <c r="I17" s="361"/>
      <c r="J17" s="361"/>
      <c r="K17" s="361"/>
      <c r="L17" s="362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60"/>
      <c r="E18" s="361"/>
      <c r="F18" s="361"/>
      <c r="G18" s="361"/>
      <c r="H18" s="361"/>
      <c r="I18" s="361"/>
      <c r="J18" s="361"/>
      <c r="K18" s="361"/>
      <c r="L18" s="362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60"/>
      <c r="E19" s="361"/>
      <c r="F19" s="361"/>
      <c r="G19" s="361"/>
      <c r="H19" s="361"/>
      <c r="I19" s="361"/>
      <c r="J19" s="361"/>
      <c r="K19" s="361"/>
      <c r="L19" s="362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60"/>
      <c r="E20" s="361"/>
      <c r="F20" s="361"/>
      <c r="G20" s="361"/>
      <c r="H20" s="361"/>
      <c r="I20" s="361"/>
      <c r="J20" s="361"/>
      <c r="K20" s="361"/>
      <c r="L20" s="362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9"/>
      <c r="E21" s="359"/>
      <c r="F21" s="359"/>
      <c r="G21" s="359"/>
      <c r="H21" s="359"/>
      <c r="I21" s="359"/>
      <c r="J21" s="359"/>
      <c r="K21" s="359"/>
      <c r="L21" s="359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9"/>
      <c r="E22" s="359"/>
      <c r="F22" s="359"/>
      <c r="G22" s="359"/>
      <c r="H22" s="359"/>
      <c r="I22" s="359"/>
      <c r="J22" s="359"/>
      <c r="K22" s="359"/>
      <c r="L22" s="359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60"/>
      <c r="E23" s="361"/>
      <c r="F23" s="361"/>
      <c r="G23" s="361"/>
      <c r="H23" s="361"/>
      <c r="I23" s="361"/>
      <c r="J23" s="361"/>
      <c r="K23" s="361"/>
      <c r="L23" s="362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9"/>
      <c r="E24" s="359"/>
      <c r="F24" s="359"/>
      <c r="G24" s="359"/>
      <c r="H24" s="359"/>
      <c r="I24" s="359"/>
      <c r="J24" s="359"/>
      <c r="K24" s="359"/>
      <c r="L24" s="359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9"/>
      <c r="E25" s="359"/>
      <c r="F25" s="359"/>
      <c r="G25" s="359"/>
      <c r="H25" s="359"/>
      <c r="I25" s="359"/>
      <c r="J25" s="359"/>
      <c r="K25" s="359"/>
      <c r="L25" s="359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9"/>
      <c r="E26" s="359"/>
      <c r="F26" s="359"/>
      <c r="G26" s="359"/>
      <c r="H26" s="359"/>
      <c r="I26" s="359"/>
      <c r="J26" s="359"/>
      <c r="K26" s="359"/>
      <c r="L26" s="359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9"/>
      <c r="E27" s="359"/>
      <c r="F27" s="359"/>
      <c r="G27" s="359"/>
      <c r="H27" s="359"/>
      <c r="I27" s="359"/>
      <c r="J27" s="359"/>
      <c r="K27" s="359"/>
      <c r="L27" s="359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9"/>
      <c r="E28" s="359"/>
      <c r="F28" s="359"/>
      <c r="G28" s="359"/>
      <c r="H28" s="359"/>
      <c r="I28" s="359"/>
      <c r="J28" s="359"/>
      <c r="K28" s="359"/>
      <c r="L28" s="359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9"/>
      <c r="E29" s="359"/>
      <c r="F29" s="359"/>
      <c r="G29" s="359"/>
      <c r="H29" s="359"/>
      <c r="I29" s="359"/>
      <c r="J29" s="359"/>
      <c r="K29" s="359"/>
      <c r="L29" s="359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9"/>
      <c r="E30" s="359"/>
      <c r="F30" s="359"/>
      <c r="G30" s="359"/>
      <c r="H30" s="359"/>
      <c r="I30" s="359"/>
      <c r="J30" s="359"/>
      <c r="K30" s="359"/>
      <c r="L30" s="359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56" t="s">
        <v>118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SEPTEMBER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77" t="s">
        <v>86</v>
      </c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1:16" ht="12.75" customHeight="1">
      <c r="B95" s="277" t="s">
        <v>87</v>
      </c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3" t="s">
        <v>16</v>
      </c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4" t="s">
        <v>88</v>
      </c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224"/>
    </row>
    <row r="100" spans="2:16" ht="12.75" customHeight="1"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9" t="s">
        <v>8</v>
      </c>
      <c r="C114" s="319" t="s">
        <v>13</v>
      </c>
      <c r="D114" s="315" t="s">
        <v>14</v>
      </c>
      <c r="E114" s="368"/>
      <c r="F114" s="368"/>
      <c r="G114" s="368"/>
      <c r="H114" s="368"/>
      <c r="I114" s="368"/>
      <c r="J114" s="368"/>
      <c r="K114" s="368"/>
      <c r="L114" s="316"/>
      <c r="M114" s="319" t="s">
        <v>10</v>
      </c>
      <c r="N114" s="319" t="s">
        <v>11</v>
      </c>
      <c r="O114" s="319" t="s">
        <v>9</v>
      </c>
      <c r="P114" s="228"/>
    </row>
    <row r="115" spans="1:16" s="121" customFormat="1" ht="12.75" customHeight="1">
      <c r="A115" s="221"/>
      <c r="B115" s="366"/>
      <c r="C115" s="367"/>
      <c r="D115" s="369"/>
      <c r="E115" s="370"/>
      <c r="F115" s="370"/>
      <c r="G115" s="370"/>
      <c r="H115" s="370"/>
      <c r="I115" s="370"/>
      <c r="J115" s="370"/>
      <c r="K115" s="370"/>
      <c r="L115" s="371"/>
      <c r="M115" s="366"/>
      <c r="N115" s="366"/>
      <c r="O115" s="366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2" t="s">
        <v>99</v>
      </c>
      <c r="E116" s="372"/>
      <c r="F116" s="372"/>
      <c r="G116" s="372"/>
      <c r="H116" s="372"/>
      <c r="I116" s="372"/>
      <c r="J116" s="372"/>
      <c r="K116" s="372"/>
      <c r="L116" s="372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2" t="s">
        <v>99</v>
      </c>
      <c r="E117" s="372"/>
      <c r="F117" s="372"/>
      <c r="G117" s="372"/>
      <c r="H117" s="372"/>
      <c r="I117" s="372"/>
      <c r="J117" s="372"/>
      <c r="K117" s="372"/>
      <c r="L117" s="372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2" t="s">
        <v>99</v>
      </c>
      <c r="E118" s="372"/>
      <c r="F118" s="372"/>
      <c r="G118" s="372"/>
      <c r="H118" s="372"/>
      <c r="I118" s="372"/>
      <c r="J118" s="372"/>
      <c r="K118" s="372"/>
      <c r="L118" s="372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3"/>
      <c r="C119" s="364"/>
      <c r="D119" s="364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5" t="s">
        <v>26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234"/>
    </row>
    <row r="122" spans="1:16" ht="12.75" customHeight="1">
      <c r="B122" s="21" t="str">
        <f>B33</f>
        <v>FAPESP, SEPTEMBER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4"/>
      <c r="E5" s="192"/>
    </row>
    <row r="6" spans="2:7" ht="37.5" customHeight="1">
      <c r="B6" s="388"/>
      <c r="C6" s="385"/>
      <c r="D6" s="195" t="s">
        <v>108</v>
      </c>
      <c r="E6" s="242" t="s">
        <v>12</v>
      </c>
      <c r="F6" s="381"/>
    </row>
    <row r="7" spans="2:7" s="9" customFormat="1" ht="39" customHeight="1">
      <c r="B7" s="388"/>
      <c r="C7" s="385"/>
      <c r="D7" s="236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6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48" t="s">
        <v>113</v>
      </c>
      <c r="E9" s="249" t="str">
        <f>STB!D12</f>
        <v/>
      </c>
      <c r="F9" s="381"/>
    </row>
    <row r="10" spans="2:7" s="9" customFormat="1" ht="30.75" customHeight="1">
      <c r="B10" s="388"/>
      <c r="C10" s="385"/>
      <c r="D10" s="196" t="s">
        <v>12</v>
      </c>
      <c r="E10" s="250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STB!B33</f>
        <v>FAPESP, SEPTEMBER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2012-10-04T14:27:28Z</dcterms:modified>
  <cp:category>Planilha do Microsoft Excel</cp:category>
</cp:coreProperties>
</file>