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6\FEVEREIRO\"/>
    </mc:Choice>
  </mc:AlternateContent>
  <bookViews>
    <workbookView xWindow="0" yWindow="315" windowWidth="14880" windowHeight="7905" tabRatio="893"/>
  </bookViews>
  <sheets>
    <sheet name="1-MCN" sheetId="3" r:id="rId1"/>
    <sheet name="2-MCI" sheetId="5" r:id="rId2"/>
    <sheet name="3-STB" sheetId="6" r:id="rId3"/>
    <sheet name="4-STE" sheetId="7" r:id="rId4"/>
    <sheet name="5-TRAN" sheetId="8" r:id="rId5"/>
    <sheet name="6-DIP-DIE" sheetId="9" r:id="rId6"/>
    <sheet name="7-OUTROS" sheetId="20" r:id="rId7"/>
    <sheet name="CONSOLIDADA" sheetId="13" r:id="rId8"/>
    <sheet name="DADOS" sheetId="19" state="hidden" r:id="rId9"/>
  </sheets>
  <definedNames>
    <definedName name="_xlnm.Print_Area" localSheetId="0">'1-MCN'!$B$2:$N$154</definedName>
    <definedName name="_xlnm.Print_Area" localSheetId="1">'2-MCI'!$B$2:$S$112</definedName>
    <definedName name="_xlnm.Print_Area" localSheetId="2">'3-STB'!$B$2:$P$112</definedName>
    <definedName name="_xlnm.Print_Area" localSheetId="3">'4-STE'!$B$2:$Q$112</definedName>
    <definedName name="_xlnm.Print_Area" localSheetId="4">'5-TRAN'!$B$2:$Q$111</definedName>
    <definedName name="_xlnm.Print_Area" localSheetId="5">'6-DIP-DIE'!$B$2:$Q$106</definedName>
    <definedName name="_xlnm.Print_Area" localSheetId="7">CONSOLIDADA!$C$1:$E$20</definedName>
  </definedNames>
  <calcPr calcId="152511"/>
</workbook>
</file>

<file path=xl/calcChain.xml><?xml version="1.0" encoding="utf-8"?>
<calcChain xmlns="http://schemas.openxmlformats.org/spreadsheetml/2006/main">
  <c r="M23" i="7" l="1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W26" i="5"/>
  <c r="W25" i="5"/>
  <c r="W24" i="5"/>
  <c r="W23" i="5"/>
  <c r="W22" i="5"/>
  <c r="D2" i="13" l="1"/>
  <c r="L3" i="20"/>
  <c r="N4" i="9"/>
  <c r="N4" i="8"/>
  <c r="L4" i="7"/>
  <c r="M4" i="6"/>
  <c r="M4" i="5"/>
  <c r="N104" i="20" l="1"/>
  <c r="N103" i="20"/>
  <c r="N102" i="20"/>
  <c r="N101" i="20"/>
  <c r="N100" i="20"/>
  <c r="N99" i="20"/>
  <c r="N98" i="20"/>
  <c r="N97" i="20"/>
  <c r="N96" i="20"/>
  <c r="N95" i="20"/>
  <c r="N94" i="20"/>
  <c r="N93" i="20"/>
  <c r="N92" i="20"/>
  <c r="N91" i="20"/>
  <c r="N90" i="20"/>
  <c r="N89" i="20"/>
  <c r="N88" i="20"/>
  <c r="N87" i="20"/>
  <c r="N86" i="20"/>
  <c r="N85" i="20"/>
  <c r="N84" i="20"/>
  <c r="N83" i="20"/>
  <c r="N82" i="20"/>
  <c r="N81" i="20"/>
  <c r="N80" i="20"/>
  <c r="N79" i="20"/>
  <c r="N78" i="20"/>
  <c r="N77" i="20"/>
  <c r="N76" i="20"/>
  <c r="N75" i="20"/>
  <c r="N74" i="20"/>
  <c r="N73" i="20"/>
  <c r="N72" i="20"/>
  <c r="N71" i="20"/>
  <c r="N70" i="20"/>
  <c r="N69" i="20"/>
  <c r="N68" i="20"/>
  <c r="N67" i="20"/>
  <c r="N66" i="20"/>
  <c r="N65" i="20"/>
  <c r="N64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39" i="20"/>
  <c r="N40" i="20"/>
  <c r="N41" i="20"/>
  <c r="N42" i="20"/>
  <c r="N43" i="20"/>
  <c r="N44" i="20"/>
  <c r="N45" i="20"/>
  <c r="N46" i="20"/>
  <c r="N47" i="20"/>
  <c r="N48" i="20"/>
  <c r="N49" i="20"/>
  <c r="N50" i="20"/>
  <c r="N51" i="20"/>
  <c r="N52" i="20"/>
  <c r="N53" i="20"/>
  <c r="N54" i="20"/>
  <c r="N55" i="20"/>
  <c r="N56" i="20"/>
  <c r="N57" i="20"/>
  <c r="N58" i="20"/>
  <c r="N16" i="20"/>
  <c r="B195" i="20" l="1"/>
  <c r="IC190" i="20"/>
  <c r="ID190" i="20" s="1"/>
  <c r="N190" i="20"/>
  <c r="IC189" i="20"/>
  <c r="ID189" i="20" s="1"/>
  <c r="N189" i="20"/>
  <c r="B62" i="20"/>
  <c r="D13" i="20" l="1"/>
  <c r="D12" i="13" s="1"/>
  <c r="J3" i="19"/>
  <c r="J4" i="19" s="1"/>
  <c r="J5" i="19" s="1"/>
  <c r="J6" i="19" s="1"/>
  <c r="J7" i="19" s="1"/>
  <c r="J8" i="19" s="1"/>
  <c r="J9" i="19" s="1"/>
  <c r="J10" i="19" s="1"/>
  <c r="J11" i="19" s="1"/>
  <c r="J12" i="19" s="1"/>
  <c r="J13" i="19" s="1"/>
  <c r="J14" i="19" s="1"/>
  <c r="J15" i="19" s="1"/>
  <c r="J16" i="19" s="1"/>
  <c r="J17" i="19" s="1"/>
  <c r="J18" i="19" s="1"/>
  <c r="J19" i="19" s="1"/>
  <c r="J20" i="19" s="1"/>
  <c r="J21" i="19" s="1"/>
  <c r="J22" i="19" s="1"/>
  <c r="J23" i="19" s="1"/>
  <c r="J24" i="19" s="1"/>
  <c r="J25" i="19" s="1"/>
  <c r="J26" i="19" s="1"/>
  <c r="U26" i="5" l="1"/>
  <c r="V26" i="5" s="1"/>
  <c r="U23" i="5"/>
  <c r="V23" i="5" s="1"/>
  <c r="W27" i="5"/>
  <c r="U27" i="5"/>
  <c r="V27" i="5" s="1"/>
  <c r="U25" i="5"/>
  <c r="V25" i="5" s="1"/>
  <c r="U24" i="5"/>
  <c r="V24" i="5" s="1"/>
  <c r="U22" i="5"/>
  <c r="V22" i="5" s="1"/>
  <c r="B194" i="9" l="1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O83" i="6"/>
  <c r="Q69" i="5"/>
  <c r="D12" i="3"/>
  <c r="D8" i="13" s="1"/>
  <c r="B60" i="3"/>
  <c r="B108" i="3" s="1"/>
  <c r="B63" i="5"/>
  <c r="B62" i="6"/>
  <c r="B62" i="7"/>
  <c r="B63" i="8"/>
  <c r="B61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U27" i="7"/>
  <c r="S27" i="7"/>
  <c r="T27" i="7" s="1"/>
  <c r="U26" i="7"/>
  <c r="S26" i="7"/>
  <c r="T26" i="7" s="1"/>
  <c r="U25" i="7"/>
  <c r="S25" i="7"/>
  <c r="T25" i="7" s="1"/>
  <c r="U24" i="7"/>
  <c r="S24" i="7"/>
  <c r="T24" i="7" s="1"/>
  <c r="U23" i="7"/>
  <c r="S23" i="7"/>
  <c r="T23" i="7" s="1"/>
  <c r="U22" i="7"/>
  <c r="S22" i="7"/>
  <c r="T22" i="7" s="1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57" i="5"/>
  <c r="Q50" i="5"/>
  <c r="Q51" i="5"/>
  <c r="Q52" i="5"/>
  <c r="Q53" i="5"/>
  <c r="Q54" i="5"/>
  <c r="Q48" i="5"/>
  <c r="Q49" i="5"/>
  <c r="Q44" i="5"/>
  <c r="Q45" i="5"/>
  <c r="Q46" i="5"/>
  <c r="Q47" i="5"/>
  <c r="Q42" i="5"/>
  <c r="Q43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109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55" i="5"/>
  <c r="Q56" i="5"/>
  <c r="Q58" i="5"/>
  <c r="Q59" i="5"/>
  <c r="S187" i="7"/>
  <c r="T187" i="7" s="1"/>
  <c r="S186" i="7"/>
  <c r="T186" i="7" s="1"/>
  <c r="U188" i="7"/>
  <c r="T188" i="7"/>
  <c r="U187" i="7"/>
  <c r="U186" i="7"/>
  <c r="Q192" i="5"/>
  <c r="N193" i="5"/>
  <c r="Q193" i="5" s="1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O68" i="6"/>
  <c r="O23" i="6"/>
  <c r="O22" i="6"/>
  <c r="O21" i="6"/>
  <c r="O20" i="6"/>
  <c r="B106" i="3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G5" i="13"/>
  <c r="O23" i="7" l="1"/>
  <c r="O26" i="7"/>
  <c r="O29" i="7"/>
  <c r="O24" i="7"/>
  <c r="O22" i="7"/>
  <c r="O28" i="7"/>
  <c r="O68" i="7"/>
  <c r="O72" i="7"/>
  <c r="O76" i="7"/>
  <c r="O80" i="7"/>
  <c r="O84" i="7"/>
  <c r="O88" i="7"/>
  <c r="O92" i="7"/>
  <c r="O96" i="7"/>
  <c r="O100" i="7"/>
  <c r="O104" i="7"/>
  <c r="O108" i="7"/>
  <c r="O31" i="7"/>
  <c r="O35" i="7"/>
  <c r="O39" i="7"/>
  <c r="O43" i="7"/>
  <c r="O47" i="7"/>
  <c r="O51" i="7"/>
  <c r="O55" i="7"/>
  <c r="O27" i="7"/>
  <c r="O69" i="7"/>
  <c r="O73" i="7"/>
  <c r="O77" i="7"/>
  <c r="O81" i="7"/>
  <c r="O85" i="7"/>
  <c r="O89" i="7"/>
  <c r="O93" i="7"/>
  <c r="O97" i="7"/>
  <c r="O101" i="7"/>
  <c r="O105" i="7"/>
  <c r="O109" i="7"/>
  <c r="O32" i="7"/>
  <c r="O36" i="7"/>
  <c r="O40" i="7"/>
  <c r="O44" i="7"/>
  <c r="O48" i="7"/>
  <c r="O52" i="7"/>
  <c r="O56" i="7"/>
  <c r="O66" i="7"/>
  <c r="O70" i="7"/>
  <c r="O74" i="7"/>
  <c r="O78" i="7"/>
  <c r="O82" i="7"/>
  <c r="O86" i="7"/>
  <c r="O90" i="7"/>
  <c r="O94" i="7"/>
  <c r="O98" i="7"/>
  <c r="O102" i="7"/>
  <c r="O106" i="7"/>
  <c r="O65" i="7"/>
  <c r="O33" i="7"/>
  <c r="O37" i="7"/>
  <c r="O41" i="7"/>
  <c r="O45" i="7"/>
  <c r="O49" i="7"/>
  <c r="O53" i="7"/>
  <c r="O57" i="7"/>
  <c r="O67" i="7"/>
  <c r="O71" i="7"/>
  <c r="O75" i="7"/>
  <c r="O79" i="7"/>
  <c r="O83" i="7"/>
  <c r="O87" i="7"/>
  <c r="O91" i="7"/>
  <c r="O95" i="7"/>
  <c r="O99" i="7"/>
  <c r="O103" i="7"/>
  <c r="O107" i="7"/>
  <c r="O30" i="7"/>
  <c r="O34" i="7"/>
  <c r="O38" i="7"/>
  <c r="O42" i="7"/>
  <c r="O46" i="7"/>
  <c r="O50" i="7"/>
  <c r="O54" i="7"/>
  <c r="O58" i="7"/>
  <c r="O25" i="7"/>
  <c r="B62" i="5"/>
  <c r="D13" i="8"/>
  <c r="D10" i="13" s="1"/>
  <c r="D12" i="6"/>
  <c r="D9" i="13" s="1"/>
  <c r="B154" i="3"/>
  <c r="B203" i="3" s="1"/>
  <c r="O189" i="7"/>
  <c r="O190" i="7"/>
  <c r="K12" i="9"/>
  <c r="E11" i="13" s="1"/>
  <c r="D12" i="9"/>
  <c r="D11" i="13" s="1"/>
  <c r="Q68" i="5"/>
  <c r="Q25" i="5"/>
  <c r="Q23" i="5"/>
  <c r="Q71" i="5"/>
  <c r="Q67" i="5"/>
  <c r="Q22" i="5"/>
  <c r="Q24" i="5"/>
  <c r="Q66" i="5"/>
  <c r="Q70" i="5"/>
  <c r="P193" i="8"/>
  <c r="O187" i="7"/>
  <c r="O195" i="6"/>
  <c r="N194" i="5"/>
  <c r="D13" i="13" l="1"/>
  <c r="B112" i="5"/>
  <c r="B201" i="5" s="1"/>
  <c r="B61" i="6"/>
  <c r="B112" i="6" s="1"/>
  <c r="D18" i="5"/>
  <c r="E8" i="13" s="1"/>
  <c r="D17" i="7"/>
  <c r="E9" i="13" s="1"/>
  <c r="O191" i="7"/>
  <c r="N195" i="5"/>
  <c r="Q194" i="5"/>
  <c r="D14" i="13"/>
  <c r="E13" i="13" l="1"/>
  <c r="B204" i="6"/>
  <c r="B61" i="7"/>
  <c r="E14" i="13"/>
  <c r="N196" i="5"/>
  <c r="Q195" i="5"/>
  <c r="B112" i="7" l="1"/>
  <c r="B194" i="7" s="1"/>
  <c r="B61" i="8"/>
  <c r="N197" i="5"/>
  <c r="Q197" i="5" s="1"/>
  <c r="Q196" i="5"/>
  <c r="B60" i="9" l="1"/>
  <c r="C15" i="13" s="1"/>
  <c r="B111" i="8"/>
  <c r="Q198" i="5"/>
  <c r="B196" i="8" l="1"/>
  <c r="B106" i="9"/>
  <c r="B61" i="20" l="1"/>
  <c r="B107" i="20"/>
  <c r="C20" i="13" s="1"/>
</calcChain>
</file>

<file path=xl/sharedStrings.xml><?xml version="1.0" encoding="utf-8"?>
<sst xmlns="http://schemas.openxmlformats.org/spreadsheetml/2006/main" count="478" uniqueCount="213">
  <si>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</si>
  <si>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</si>
  <si>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</si>
  <si>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</si>
  <si>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</si>
  <si>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</si>
  <si>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</si>
  <si>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</si>
  <si>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</si>
  <si>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>NÃO SERÃO ACEITOS FORMULÁRIOS PREENCHIDOS EM DESACORDO COM ESTA INSTRUÇÃO</t>
  </si>
  <si>
    <t>Item</t>
  </si>
  <si>
    <t>1a</t>
  </si>
  <si>
    <t xml:space="preserve"> </t>
  </si>
  <si>
    <t xml:space="preserve"> OBSERVAÇÕES: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</si>
  <si>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</si>
  <si>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</si>
  <si>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</si>
  <si>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</si>
  <si>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</si>
  <si>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</si>
  <si>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</si>
  <si>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</si>
  <si>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</si>
  <si>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</si>
  <si>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</si>
  <si>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</si>
  <si>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</si>
  <si>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</si>
  <si>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</si>
  <si>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</si>
  <si>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</si>
  <si>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</si>
  <si>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</si>
  <si>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</si>
  <si>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</si>
  <si>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</si>
  <si>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</si>
  <si>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</si>
  <si>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</si>
  <si>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</si>
  <si>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</si>
  <si>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</si>
  <si>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</si>
  <si>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</si>
  <si>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</si>
  <si>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</si>
  <si>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</si>
  <si>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</si>
  <si>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</si>
  <si>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</si>
  <si>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</si>
  <si>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</si>
  <si>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</si>
  <si>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</si>
  <si>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</si>
  <si>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</si>
  <si>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</si>
  <si>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</si>
  <si>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</si>
  <si>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</si>
  <si>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</si>
  <si>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</si>
  <si>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</si>
  <si>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</si>
  <si>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</si>
  <si>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</si>
  <si>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</si>
  <si>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</si>
  <si>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</si>
  <si>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</si>
  <si>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</si>
  <si>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</si>
  <si>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</si>
  <si>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</si>
  <si>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</si>
  <si>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</si>
  <si>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</si>
  <si>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</si>
  <si>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</si>
  <si>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</si>
  <si>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</si>
  <si>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</si>
  <si>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</si>
  <si>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</si>
  <si>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</si>
  <si>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</si>
  <si>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</si>
  <si>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</si>
  <si>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</si>
  <si>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</si>
  <si>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</si>
  <si>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</si>
  <si>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</si>
  <si>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TT-III</t>
  </si>
  <si>
    <t>TT-I</t>
  </si>
  <si>
    <t>TT-IV</t>
  </si>
  <si>
    <t>TT-IV-A</t>
  </si>
  <si>
    <t>TT-V</t>
  </si>
  <si>
    <t>MOEDA 1:</t>
  </si>
  <si>
    <t>MOEDA 3:</t>
  </si>
  <si>
    <t>MOEDA 4:</t>
  </si>
  <si>
    <t>MOEDA 5:</t>
  </si>
  <si>
    <t>MOEDA 2:</t>
  </si>
  <si>
    <t>IMPRESSÃO OBRIGATÓRIA</t>
  </si>
  <si>
    <t>Importado</t>
  </si>
  <si>
    <t xml:space="preserve"> Nacional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</si>
  <si>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</si>
  <si>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</si>
  <si>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</si>
  <si>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</si>
  <si>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</si>
  <si>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t xml:space="preserve"> TOTAL GERAL: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</si>
  <si>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</si>
  <si>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</si>
  <si>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</si>
  <si>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TT-II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</si>
  <si>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</si>
  <si>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</si>
  <si>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</si>
  <si>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</si>
  <si>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</si>
  <si>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</si>
  <si>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</si>
  <si>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</si>
  <si>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</si>
  <si>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</si>
  <si>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</si>
  <si>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</si>
  <si>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</si>
  <si>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</si>
  <si>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</si>
  <si>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t>custo do item moeda original</t>
  </si>
  <si>
    <t>custo do item US$</t>
  </si>
  <si>
    <t xml:space="preserve">custo do item </t>
  </si>
  <si>
    <t>PROCESSO:</t>
  </si>
  <si>
    <t>item de despesa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</si>
  <si>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</si>
  <si>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</si>
  <si>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</si>
  <si>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</si>
  <si>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</si>
  <si>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</si>
  <si>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</si>
  <si>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</si>
  <si>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</si>
  <si>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</si>
  <si>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</si>
  <si>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</si>
  <si>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</si>
  <si>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</si>
  <si>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</si>
  <si>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</si>
  <si>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</si>
  <si>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</si>
  <si>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</si>
  <si>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</si>
  <si>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</si>
  <si>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</si>
  <si>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</si>
  <si>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</si>
  <si>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</si>
  <si>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</si>
  <si>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</si>
  <si>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</si>
  <si>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</si>
  <si>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</si>
  <si>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</si>
  <si>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</si>
  <si>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</si>
  <si>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 xml:space="preserve">MATERIAL / SERVIÇO                                                            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</si>
  <si>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</si>
  <si>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</si>
  <si>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</si>
  <si>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</si>
  <si>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</si>
  <si>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r>
      <t xml:space="preserve">- Coluna </t>
    </r>
    <r>
      <rPr>
        <b/>
        <sz val="10"/>
        <rFont val="Tahoma"/>
        <family val="2"/>
      </rPr>
      <t>(total DIP)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</si>
  <si>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>- Coluna (total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</si>
  <si>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 xml:space="preserve">(FAPESP) - </t>
    </r>
    <r>
      <rPr>
        <sz val="10"/>
        <rFont val="Tahoma"/>
        <family val="2"/>
      </rPr>
      <t xml:space="preserve">para uso exclusivo da FAPESP.  </t>
    </r>
  </si>
  <si>
    <t>Isótopos radioativos, procedência inglesa</t>
  </si>
  <si>
    <t>BOLSAS</t>
  </si>
  <si>
    <t>A PARTIR</t>
  </si>
  <si>
    <t xml:space="preserve">ATÉ </t>
  </si>
  <si>
    <t>HORAS SEMANAIS - BOLSAS TT</t>
  </si>
  <si>
    <t>ATÉ</t>
  </si>
  <si>
    <t>IC</t>
  </si>
  <si>
    <t>DD-I</t>
  </si>
  <si>
    <t xml:space="preserve">R$1.545,30   </t>
  </si>
  <si>
    <t>DD-II</t>
  </si>
  <si>
    <t>R$1.640,40</t>
  </si>
  <si>
    <t>DD-III</t>
  </si>
  <si>
    <t>R$2.277,90</t>
  </si>
  <si>
    <t>DD-IV</t>
  </si>
  <si>
    <t>R$2.819,10</t>
  </si>
  <si>
    <t>PD</t>
  </si>
  <si>
    <t>R$5.578,80</t>
  </si>
  <si>
    <t>ORÇAMENTO FINEP</t>
  </si>
  <si>
    <t>PLANILHA DE TOTALIZAÇÃO DOS RECURSOS SOLICITADOS À FINEP</t>
  </si>
  <si>
    <t>1- MATERIAL DE CONSUMO A SER ADQUIRIDO NO BRASIL</t>
  </si>
  <si>
    <t>7- OUTROS</t>
  </si>
  <si>
    <t>REAIS</t>
  </si>
  <si>
    <t>DÓLAR</t>
  </si>
  <si>
    <t>OUTROS</t>
  </si>
  <si>
    <t>2- MATERIAL DE CONSUMO IMPORTADO</t>
  </si>
  <si>
    <t>3- SERVIÇOS DE TERCEIROS NO BRASIL</t>
  </si>
  <si>
    <t>4- SERVIÇOS DE TERCEIROS NO EXTERIOR</t>
  </si>
  <si>
    <t>5- DESPESAS DE TRANSPORTE</t>
  </si>
  <si>
    <t>6- DESPESAS COM DIÁRIAS NO PAÍS E NO EXTERIOR</t>
  </si>
  <si>
    <t>MM</t>
  </si>
  <si>
    <t xml:space="preserve">Salários podem ser incluídos nesta planilha, em reais. </t>
  </si>
  <si>
    <t xml:space="preserve">TOTAL: </t>
  </si>
  <si>
    <t xml:space="preserve">total </t>
  </si>
  <si>
    <t>FAPESP, AGOSTO DE 2015</t>
  </si>
  <si>
    <t>Chamada de Propostas FAPESP-FINEP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</si>
</sst>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0"/>
    <numFmt numFmtId="169" formatCode="[$US$]\ #,##0.00"/>
    <numFmt numFmtId="170" formatCode="&quot;R$&quot;\ #,##0.00_);\(&quot;R$&quot;\ #,##0.00\)"/>
    <numFmt numFmtId="171" formatCode="&quot;US$&quot;\ #,##0.00_);\(&quot;US$&quot;\ #,##0.00\)"/>
    <numFmt numFmtId="172" formatCode="&quot;US$&quot;\ #,##0.00_);\(&quot;R$&quot;\ #,##0.00\)"/>
    <numFmt numFmtId="173" formatCode="&quot;R$ &quot;#,##0.00"/>
    <numFmt numFmtId="174" formatCode="&quot;US$&quot;\ #,##0.00"/>
  </numFmts>
  <fonts count="6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b/>
      <sz val="11"/>
      <color theme="3"/>
      <name val="Tahoma"/>
      <family val="2"/>
    </font>
    <font>
      <sz val="10"/>
      <color rgb="FFFFFF00"/>
      <name val="Arial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Tahoma"/>
      <family val="2"/>
    </font>
    <font>
      <b/>
      <sz val="12"/>
      <color rgb="FFFFFF00"/>
      <name val="Tahoma"/>
      <family val="2"/>
    </font>
    <font>
      <b/>
      <sz val="11"/>
      <color theme="1"/>
      <name val="Tahoma"/>
      <family val="2"/>
    </font>
    <font>
      <sz val="11"/>
      <color indexed="10"/>
      <name val="Tahoma"/>
      <family val="2"/>
    </font>
    <font>
      <sz val="10"/>
      <color indexed="10"/>
      <name val="Tahoma"/>
      <family val="2"/>
    </font>
    <font>
      <sz val="11"/>
      <color theme="0"/>
      <name val="Tahoma"/>
      <family val="2"/>
    </font>
    <font>
      <sz val="9.5"/>
      <color theme="0"/>
      <name val="Franklin Gothic Medium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sz val="10.5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</cellStyleXfs>
  <cellXfs count="635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2" fillId="0" borderId="0" xfId="0" applyFont="1" applyFill="1" applyBorder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22" fillId="0" borderId="9" xfId="0" applyFont="1" applyBorder="1" applyAlignment="1">
      <alignment horizontal="center" vertical="center" shrinkToFit="1"/>
    </xf>
    <xf numFmtId="0" fontId="25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5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0" fillId="0" borderId="0" xfId="0" applyBorder="1"/>
    <xf numFmtId="0" fontId="19" fillId="0" borderId="4" xfId="0" applyFont="1" applyBorder="1" applyAlignment="1">
      <alignment horizontal="left"/>
    </xf>
    <xf numFmtId="0" fontId="30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1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29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19" fillId="0" borderId="4" xfId="0" applyFont="1" applyBorder="1" applyAlignment="1"/>
    <xf numFmtId="0" fontId="19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164" fontId="12" fillId="0" borderId="9" xfId="2" applyNumberFormat="1" applyFont="1" applyBorder="1" applyAlignment="1" applyProtection="1">
      <alignment horizontal="right" vertical="center" shrinkToFit="1"/>
      <protection hidden="1"/>
    </xf>
    <xf numFmtId="164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41" fillId="0" borderId="0" xfId="0" applyFont="1" applyFill="1" applyBorder="1" applyAlignment="1">
      <alignment horizontal="center" vertical="top" textRotation="255"/>
    </xf>
    <xf numFmtId="0" fontId="9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6" fillId="0" borderId="11" xfId="0" applyFont="1" applyBorder="1" applyAlignment="1" applyProtection="1">
      <alignment vertical="center" shrinkToFit="1"/>
    </xf>
    <xf numFmtId="168" fontId="27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164" fontId="12" fillId="0" borderId="10" xfId="2" applyNumberFormat="1" applyFont="1" applyBorder="1" applyAlignment="1" applyProtection="1">
      <alignment horizontal="right" vertical="center"/>
    </xf>
    <xf numFmtId="0" fontId="10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164" fontId="2" fillId="0" borderId="15" xfId="2" applyNumberFormat="1" applyFont="1" applyBorder="1" applyAlignment="1" applyProtection="1">
      <alignment horizontal="right" vertical="center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5" fillId="0" borderId="0" xfId="0" applyFont="1" applyProtection="1"/>
    <xf numFmtId="164" fontId="21" fillId="0" borderId="9" xfId="2" applyNumberFormat="1" applyFont="1" applyBorder="1" applyAlignment="1" applyProtection="1">
      <alignment horizontal="right" vertical="center" shrinkToFit="1"/>
      <protection hidden="1"/>
    </xf>
    <xf numFmtId="164" fontId="22" fillId="0" borderId="9" xfId="2" applyNumberFormat="1" applyFont="1" applyBorder="1" applyAlignment="1" applyProtection="1">
      <alignment vertical="center" shrinkToFit="1"/>
      <protection hidden="1"/>
    </xf>
    <xf numFmtId="173" fontId="5" fillId="4" borderId="5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Alignment="1"/>
    <xf numFmtId="0" fontId="46" fillId="0" borderId="0" xfId="0" applyFont="1"/>
    <xf numFmtId="0" fontId="46" fillId="0" borderId="0" xfId="0" applyFont="1" applyAlignment="1">
      <alignment vertical="center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0" fillId="4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0" fillId="4" borderId="0" xfId="0" applyFont="1" applyFill="1" applyProtection="1">
      <protection hidden="1"/>
    </xf>
    <xf numFmtId="171" fontId="24" fillId="0" borderId="10" xfId="2" applyNumberFormat="1" applyFont="1" applyBorder="1" applyAlignment="1">
      <alignment vertical="center" shrinkToFit="1"/>
    </xf>
    <xf numFmtId="170" fontId="48" fillId="0" borderId="10" xfId="2" applyNumberFormat="1" applyFont="1" applyBorder="1" applyAlignment="1">
      <alignment vertical="center" shrinkToFit="1"/>
    </xf>
    <xf numFmtId="170" fontId="37" fillId="0" borderId="10" xfId="2" applyNumberFormat="1" applyFont="1" applyBorder="1" applyAlignment="1">
      <alignment vertical="center" shrinkToFit="1"/>
    </xf>
    <xf numFmtId="170" fontId="49" fillId="0" borderId="16" xfId="3" applyNumberFormat="1" applyFont="1" applyBorder="1" applyAlignment="1">
      <alignment vertical="center" shrinkToFit="1"/>
    </xf>
    <xf numFmtId="172" fontId="50" fillId="0" borderId="16" xfId="3" applyNumberFormat="1" applyFont="1" applyBorder="1" applyAlignment="1">
      <alignment vertical="center" shrinkToFit="1"/>
    </xf>
    <xf numFmtId="0" fontId="19" fillId="0" borderId="0" xfId="0" applyFont="1" applyAlignment="1">
      <alignment horizontal="left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left" wrapText="1"/>
    </xf>
    <xf numFmtId="0" fontId="19" fillId="0" borderId="0" xfId="0" applyFont="1" applyAlignment="1" applyProtection="1">
      <alignment horizontal="lef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7" fontId="12" fillId="0" borderId="10" xfId="3" applyFont="1" applyBorder="1" applyAlignment="1" applyProtection="1">
      <alignment horizontal="right" vertical="center"/>
    </xf>
    <xf numFmtId="0" fontId="7" fillId="0" borderId="0" xfId="0" applyFont="1" applyBorder="1" applyAlignment="1"/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173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172" fontId="51" fillId="0" borderId="5" xfId="0" applyNumberFormat="1" applyFont="1" applyBorder="1" applyAlignment="1" applyProtection="1">
      <alignment horizontal="right" vertical="center" shrinkToFit="1"/>
    </xf>
    <xf numFmtId="0" fontId="30" fillId="0" borderId="11" xfId="0" applyFont="1" applyBorder="1" applyAlignment="1" applyProtection="1">
      <alignment horizontal="left" vertical="center" shrinkToFit="1"/>
      <protection locked="0"/>
    </xf>
    <xf numFmtId="0" fontId="30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2" fillId="4" borderId="0" xfId="0" applyFont="1" applyFill="1" applyBorder="1" applyProtection="1"/>
    <xf numFmtId="164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4" fontId="2" fillId="0" borderId="10" xfId="2" applyNumberFormat="1" applyFont="1" applyBorder="1" applyAlignment="1" applyProtection="1">
      <alignment horizontal="right" vertical="center" shrinkToFit="1"/>
      <protection hidden="1"/>
    </xf>
    <xf numFmtId="167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2" fillId="0" borderId="0" xfId="0" applyFont="1" applyProtection="1"/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4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9" fontId="2" fillId="0" borderId="10" xfId="3" applyNumberFormat="1" applyFont="1" applyBorder="1" applyAlignment="1" applyProtection="1">
      <alignment horizontal="right" vertical="center" shrinkToFit="1"/>
      <protection hidden="1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40" fillId="4" borderId="0" xfId="0" applyFont="1" applyFill="1" applyAlignment="1" applyProtection="1">
      <protection hidden="1"/>
    </xf>
    <xf numFmtId="0" fontId="40" fillId="4" borderId="0" xfId="0" quotePrefix="1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protection hidden="1"/>
    </xf>
    <xf numFmtId="0" fontId="40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7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4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2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3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0" fillId="4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29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71" fontId="16" fillId="8" borderId="17" xfId="2" applyNumberFormat="1" applyFont="1" applyFill="1" applyBorder="1" applyAlignment="1" applyProtection="1">
      <alignment vertical="center" shrinkToFit="1"/>
      <protection hidden="1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23" fillId="0" borderId="0" xfId="0" applyFont="1"/>
    <xf numFmtId="0" fontId="15" fillId="2" borderId="15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 applyProtection="1">
      <alignment horizontal="center" vertical="center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8" fillId="5" borderId="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Protection="1"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1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/>
    </xf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2" fillId="0" borderId="10" xfId="0" applyFont="1" applyBorder="1" applyProtection="1"/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 applyProtection="1">
      <protection hidden="1"/>
    </xf>
    <xf numFmtId="0" fontId="18" fillId="0" borderId="0" xfId="0" applyFont="1" applyBorder="1"/>
    <xf numFmtId="0" fontId="8" fillId="0" borderId="0" xfId="0" applyFont="1" applyBorder="1"/>
    <xf numFmtId="0" fontId="54" fillId="0" borderId="10" xfId="0" applyFont="1" applyBorder="1" applyAlignment="1"/>
    <xf numFmtId="0" fontId="2" fillId="0" borderId="10" xfId="0" applyFont="1" applyBorder="1"/>
    <xf numFmtId="168" fontId="2" fillId="0" borderId="0" xfId="0" applyNumberFormat="1" applyFont="1"/>
    <xf numFmtId="0" fontId="55" fillId="0" borderId="10" xfId="0" applyFont="1" applyBorder="1"/>
    <xf numFmtId="0" fontId="11" fillId="0" borderId="0" xfId="0" applyFont="1" applyFill="1" applyBorder="1" applyProtection="1">
      <protection hidden="1"/>
    </xf>
    <xf numFmtId="0" fontId="11" fillId="0" borderId="0" xfId="0" applyFont="1" applyFill="1" applyProtection="1">
      <protection locked="0"/>
    </xf>
    <xf numFmtId="0" fontId="2" fillId="0" borderId="5" xfId="0" applyFont="1" applyBorder="1" applyProtection="1">
      <protection hidden="1"/>
    </xf>
    <xf numFmtId="0" fontId="54" fillId="0" borderId="0" xfId="0" applyFont="1" applyBorder="1" applyAlignment="1"/>
    <xf numFmtId="168" fontId="2" fillId="0" borderId="0" xfId="0" applyNumberFormat="1" applyFont="1" applyBorder="1"/>
    <xf numFmtId="0" fontId="55" fillId="0" borderId="0" xfId="0" applyFont="1" applyBorder="1"/>
    <xf numFmtId="0" fontId="55" fillId="0" borderId="0" xfId="0" applyFont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0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7" fillId="2" borderId="10" xfId="0" applyFont="1" applyFill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5" borderId="9" xfId="0" applyFont="1" applyFill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/>
    </xf>
    <xf numFmtId="0" fontId="2" fillId="0" borderId="0" xfId="0" applyFont="1" applyProtection="1">
      <protection hidden="1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56" fillId="4" borderId="0" xfId="0" applyFont="1" applyFill="1" applyBorder="1" applyAlignment="1" applyProtection="1">
      <protection hidden="1"/>
    </xf>
    <xf numFmtId="0" fontId="8" fillId="0" borderId="1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4" borderId="0" xfId="0" applyFont="1" applyFill="1" applyBorder="1" applyAlignment="1" applyProtection="1">
      <protection hidden="1"/>
    </xf>
    <xf numFmtId="0" fontId="54" fillId="0" borderId="10" xfId="0" applyFont="1" applyBorder="1" applyAlignment="1" applyProtection="1"/>
    <xf numFmtId="168" fontId="2" fillId="0" borderId="0" xfId="0" applyNumberFormat="1" applyFont="1" applyProtection="1"/>
    <xf numFmtId="0" fontId="55" fillId="0" borderId="10" xfId="0" applyFont="1" applyBorder="1" applyProtection="1"/>
    <xf numFmtId="0" fontId="1" fillId="0" borderId="0" xfId="0" applyFont="1"/>
    <xf numFmtId="0" fontId="1" fillId="4" borderId="0" xfId="0" applyFont="1" applyFill="1"/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0" fontId="1" fillId="4" borderId="10" xfId="0" applyFont="1" applyFill="1" applyBorder="1" applyAlignment="1" applyProtection="1">
      <alignment horizontal="center" vertical="center"/>
      <protection hidden="1"/>
    </xf>
    <xf numFmtId="14" fontId="9" fillId="4" borderId="10" xfId="0" applyNumberFormat="1" applyFont="1" applyFill="1" applyBorder="1" applyAlignment="1" applyProtection="1">
      <alignment horizontal="center" vertical="center"/>
      <protection hidden="1"/>
    </xf>
    <xf numFmtId="14" fontId="9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14" fontId="1" fillId="4" borderId="10" xfId="0" applyNumberFormat="1" applyFont="1" applyFill="1" applyBorder="1" applyAlignment="1" applyProtection="1">
      <alignment horizontal="center" vertical="center"/>
      <protection hidden="1"/>
    </xf>
    <xf numFmtId="0" fontId="32" fillId="4" borderId="10" xfId="0" applyFont="1" applyFill="1" applyBorder="1" applyProtection="1">
      <protection hidden="1"/>
    </xf>
    <xf numFmtId="165" fontId="1" fillId="4" borderId="10" xfId="0" applyNumberFormat="1" applyFont="1" applyFill="1" applyBorder="1" applyAlignment="1">
      <alignment horizontal="right" vertical="center" wrapText="1"/>
    </xf>
    <xf numFmtId="166" fontId="2" fillId="4" borderId="10" xfId="2" applyFont="1" applyFill="1" applyBorder="1" applyAlignment="1" applyProtection="1">
      <alignment vertical="center"/>
      <protection hidden="1"/>
    </xf>
    <xf numFmtId="165" fontId="1" fillId="4" borderId="10" xfId="0" applyNumberFormat="1" applyFont="1" applyFill="1" applyBorder="1" applyAlignment="1" applyProtection="1">
      <alignment vertical="center"/>
      <protection hidden="1"/>
    </xf>
    <xf numFmtId="165" fontId="1" fillId="4" borderId="0" xfId="0" applyNumberFormat="1" applyFont="1" applyFill="1" applyBorder="1" applyProtection="1">
      <protection hidden="1"/>
    </xf>
    <xf numFmtId="0" fontId="1" fillId="4" borderId="10" xfId="0" applyFont="1" applyFill="1" applyBorder="1" applyProtection="1">
      <protection hidden="1"/>
    </xf>
    <xf numFmtId="167" fontId="1" fillId="4" borderId="10" xfId="3" applyFont="1" applyFill="1" applyBorder="1" applyProtection="1">
      <protection hidden="1"/>
    </xf>
    <xf numFmtId="165" fontId="1" fillId="4" borderId="10" xfId="0" applyNumberFormat="1" applyFont="1" applyFill="1" applyBorder="1" applyProtection="1">
      <protection hidden="1"/>
    </xf>
    <xf numFmtId="0" fontId="1" fillId="4" borderId="10" xfId="0" applyFont="1" applyFill="1" applyBorder="1" applyAlignment="1">
      <alignment horizontal="right" vertical="center" wrapText="1"/>
    </xf>
    <xf numFmtId="165" fontId="1" fillId="4" borderId="0" xfId="0" applyNumberFormat="1" applyFont="1" applyFill="1" applyProtection="1"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0" fontId="23" fillId="4" borderId="0" xfId="0" applyFont="1" applyFill="1" applyBorder="1" applyAlignment="1" applyProtection="1"/>
    <xf numFmtId="0" fontId="33" fillId="0" borderId="0" xfId="4" applyFont="1" applyBorder="1" applyAlignment="1" applyProtection="1">
      <alignment horizontal="center" vertical="center"/>
    </xf>
    <xf numFmtId="0" fontId="33" fillId="0" borderId="1" xfId="4" applyFont="1" applyBorder="1" applyAlignment="1" applyProtection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38" fillId="0" borderId="18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/>
    <xf numFmtId="0" fontId="0" fillId="0" borderId="0" xfId="0" applyBorder="1" applyAlignment="1"/>
    <xf numFmtId="0" fontId="33" fillId="0" borderId="15" xfId="4" applyFont="1" applyBorder="1" applyAlignment="1" applyProtection="1">
      <alignment horizontal="center" vertical="center"/>
    </xf>
    <xf numFmtId="0" fontId="2" fillId="0" borderId="0" xfId="0" applyFont="1" applyProtection="1">
      <protection hidden="1"/>
    </xf>
    <xf numFmtId="0" fontId="5" fillId="0" borderId="0" xfId="0" applyFont="1" applyAlignment="1" applyProtection="1">
      <alignment horizontal="center"/>
    </xf>
    <xf numFmtId="0" fontId="8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1" fillId="0" borderId="0" xfId="0" applyFont="1" applyBorder="1" applyAlignment="1" applyProtection="1">
      <alignment vertical="center"/>
    </xf>
    <xf numFmtId="0" fontId="38" fillId="0" borderId="14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59" fillId="0" borderId="0" xfId="0" applyFont="1"/>
    <xf numFmtId="0" fontId="33" fillId="0" borderId="4" xfId="4" applyFont="1" applyBorder="1" applyAlignment="1" applyProtection="1">
      <alignment horizontal="center" vertical="center"/>
    </xf>
    <xf numFmtId="0" fontId="33" fillId="0" borderId="0" xfId="4" applyFont="1" applyBorder="1" applyAlignment="1" applyProtection="1">
      <alignment horizontal="center" vertical="center"/>
    </xf>
    <xf numFmtId="0" fontId="33" fillId="0" borderId="1" xfId="4" applyFont="1" applyBorder="1" applyAlignment="1" applyProtection="1">
      <alignment horizontal="center" vertical="center"/>
    </xf>
    <xf numFmtId="171" fontId="24" fillId="0" borderId="10" xfId="2" applyNumberFormat="1" applyFont="1" applyBorder="1" applyAlignment="1" applyProtection="1">
      <alignment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8" fillId="0" borderId="10" xfId="0" quotePrefix="1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5" xfId="0" applyFont="1" applyFill="1" applyBorder="1" applyAlignment="1" applyProtection="1">
      <alignment horizontal="left" vertical="center"/>
    </xf>
    <xf numFmtId="164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0" fontId="22" fillId="0" borderId="9" xfId="2" applyNumberFormat="1" applyFont="1" applyBorder="1" applyAlignment="1" applyProtection="1">
      <alignment horizontal="right" shrinkToFit="1"/>
      <protection hidden="1"/>
    </xf>
    <xf numFmtId="170" fontId="22" fillId="0" borderId="15" xfId="2" applyNumberFormat="1" applyFont="1" applyBorder="1" applyAlignment="1" applyProtection="1">
      <alignment horizontal="right" shrinkToFit="1"/>
      <protection hidden="1"/>
    </xf>
    <xf numFmtId="0" fontId="20" fillId="0" borderId="0" xfId="0" quotePrefix="1" applyFont="1" applyAlignment="1">
      <alignment horizontal="left"/>
    </xf>
    <xf numFmtId="0" fontId="8" fillId="0" borderId="0" xfId="0" applyFont="1" applyAlignment="1">
      <alignment horizontal="left" wrapText="1"/>
    </xf>
    <xf numFmtId="170" fontId="12" fillId="0" borderId="9" xfId="2" applyNumberFormat="1" applyFont="1" applyBorder="1" applyAlignment="1" applyProtection="1">
      <alignment horizontal="right" shrinkToFit="1"/>
      <protection hidden="1"/>
    </xf>
    <xf numFmtId="170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 applyProtection="1">
      <alignment horizont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33" fillId="0" borderId="10" xfId="4" applyFont="1" applyBorder="1" applyAlignment="1" applyProtection="1">
      <alignment horizontal="center" vertical="center"/>
    </xf>
    <xf numFmtId="0" fontId="2" fillId="0" borderId="0" xfId="0" applyFont="1" applyProtection="1">
      <protection hidden="1"/>
    </xf>
    <xf numFmtId="0" fontId="3" fillId="2" borderId="10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3" fillId="0" borderId="15" xfId="0" applyFont="1" applyBorder="1" applyAlignment="1" applyProtection="1">
      <alignment horizontal="left" vertical="center"/>
      <protection locked="0" hidden="1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69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8" fillId="0" borderId="4" xfId="0" applyFont="1" applyBorder="1" applyAlignment="1">
      <alignment horizontal="right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2" fontId="53" fillId="0" borderId="10" xfId="0" applyNumberFormat="1" applyFont="1" applyBorder="1" applyAlignment="1" applyProtection="1">
      <alignment horizontal="left" vertical="center" shrinkToFit="1"/>
    </xf>
    <xf numFmtId="174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9" borderId="2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169" fontId="2" fillId="0" borderId="9" xfId="0" applyNumberFormat="1" applyFont="1" applyBorder="1" applyAlignment="1" applyProtection="1">
      <alignment horizontal="right" vertical="center" shrinkToFit="1"/>
      <protection hidden="1"/>
    </xf>
    <xf numFmtId="169" fontId="2" fillId="0" borderId="15" xfId="0" applyNumberFormat="1" applyFont="1" applyBorder="1" applyAlignment="1" applyProtection="1">
      <alignment horizontal="right" vertical="center" shrinkToFit="1"/>
      <protection hidden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Alignment="1">
      <alignment horizontal="right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7" fillId="2" borderId="15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6" borderId="10" xfId="0" applyFont="1" applyFill="1" applyBorder="1" applyAlignment="1" applyProtection="1">
      <alignment horizontal="left" vertical="center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15" xfId="0" applyFont="1" applyBorder="1" applyAlignment="1" applyProtection="1">
      <alignment horizontal="right" vertical="center" shrinkToFit="1"/>
      <protection hidden="1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19" fillId="4" borderId="4" xfId="0" applyFont="1" applyFill="1" applyBorder="1" applyAlignment="1">
      <alignment horizontal="left"/>
    </xf>
    <xf numFmtId="0" fontId="5" fillId="6" borderId="9" xfId="0" applyFont="1" applyFill="1" applyBorder="1" applyAlignment="1" applyProtection="1">
      <alignment horizontal="center" vertical="center"/>
    </xf>
    <xf numFmtId="0" fontId="5" fillId="6" borderId="15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center" vertical="center"/>
    </xf>
    <xf numFmtId="173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58" fillId="0" borderId="9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33" fillId="0" borderId="0" xfId="4" applyFont="1" applyBorder="1" applyAlignment="1" applyProtection="1">
      <alignment horizontal="center" vertical="center"/>
    </xf>
    <xf numFmtId="0" fontId="33" fillId="0" borderId="13" xfId="4" applyFont="1" applyBorder="1" applyAlignment="1" applyProtection="1">
      <alignment horizontal="center" vertical="center"/>
    </xf>
    <xf numFmtId="0" fontId="60" fillId="0" borderId="9" xfId="0" quotePrefix="1" applyFont="1" applyBorder="1" applyAlignment="1" applyProtection="1">
      <alignment horizontal="left" vertical="center"/>
    </xf>
    <xf numFmtId="0" fontId="60" fillId="0" borderId="11" xfId="0" quotePrefix="1" applyFont="1" applyBorder="1" applyAlignment="1" applyProtection="1">
      <alignment horizontal="left" vertical="center"/>
    </xf>
    <xf numFmtId="0" fontId="60" fillId="0" borderId="15" xfId="0" quotePrefix="1" applyFont="1" applyBorder="1" applyAlignment="1" applyProtection="1">
      <alignment horizontal="left" vertical="center"/>
    </xf>
    <xf numFmtId="0" fontId="60" fillId="0" borderId="10" xfId="0" quotePrefix="1" applyFont="1" applyBorder="1" applyAlignment="1" applyProtection="1">
      <alignment horizontal="left" vertical="center"/>
    </xf>
    <xf numFmtId="0" fontId="52" fillId="4" borderId="0" xfId="0" applyFont="1" applyFill="1" applyBorder="1" applyAlignment="1">
      <alignment horizontal="center" vertical="center" textRotation="255"/>
    </xf>
    <xf numFmtId="0" fontId="33" fillId="6" borderId="10" xfId="0" applyFont="1" applyFill="1" applyBorder="1" applyAlignment="1">
      <alignment horizontal="left" vertical="center"/>
    </xf>
    <xf numFmtId="0" fontId="57" fillId="7" borderId="3" xfId="0" applyFont="1" applyFill="1" applyBorder="1" applyAlignment="1">
      <alignment horizontal="center" vertical="center" textRotation="255"/>
    </xf>
    <xf numFmtId="0" fontId="57" fillId="7" borderId="6" xfId="0" applyFont="1" applyFill="1" applyBorder="1" applyAlignment="1">
      <alignment horizontal="center" vertical="center" textRotation="255"/>
    </xf>
    <xf numFmtId="0" fontId="57" fillId="7" borderId="7" xfId="0" applyFont="1" applyFill="1" applyBorder="1" applyAlignment="1">
      <alignment horizontal="center" vertical="center" textRotation="255"/>
    </xf>
    <xf numFmtId="0" fontId="9" fillId="0" borderId="10" xfId="4" applyFont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vertical="center" textRotation="255"/>
      <protection hidden="1"/>
    </xf>
    <xf numFmtId="0" fontId="1" fillId="4" borderId="10" xfId="0" applyFont="1" applyFill="1" applyBorder="1" applyAlignment="1" applyProtection="1">
      <alignment vertical="center"/>
      <protection hidden="1"/>
    </xf>
  </cellXfs>
  <cellStyles count="5">
    <cellStyle name="Hiperlink" xfId="1" builtinId="8"/>
    <cellStyle name="Moeda" xfId="2" builtinId="4"/>
    <cellStyle name="Normal" xfId="0" builtinId="0"/>
    <cellStyle name="Normal 2" xfId="4"/>
    <cellStyle name="Vírgula" xfId="3" builtinId="3"/>
  </cellStyles>
  <dxfs count="69"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</dxfs>
  <tableStyles count="0" defaultTableStyle="TableStyleMedium9" defaultPivotStyle="PivotStyleLight16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1-MCN'!A1"/><Relationship Id="rId2" Type="http://schemas.openxmlformats.org/officeDocument/2006/relationships/image" Target="../media/image1.png"/><Relationship Id="rId1" Type="http://schemas.openxmlformats.org/officeDocument/2006/relationships/hyperlink" Target="#'1-MCN'!B192"/><Relationship Id="rId6" Type="http://schemas.openxmlformats.org/officeDocument/2006/relationships/image" Target="../media/image4.png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2" Type="http://schemas.openxmlformats.org/officeDocument/2006/relationships/hyperlink" Target="#'2-MCI'!B184"/><Relationship Id="rId1" Type="http://schemas.openxmlformats.org/officeDocument/2006/relationships/image" Target="../media/image3.wmf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2.png"/><Relationship Id="rId4" Type="http://schemas.openxmlformats.org/officeDocument/2006/relationships/hyperlink" Target="#'2-MCI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STB'!A1"/><Relationship Id="rId2" Type="http://schemas.openxmlformats.org/officeDocument/2006/relationships/image" Target="../media/image1.png"/><Relationship Id="rId1" Type="http://schemas.openxmlformats.org/officeDocument/2006/relationships/hyperlink" Target="#'3-STB'!B188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#'4-STE'!A1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#'4-STE'!B186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TRAN'!A1"/><Relationship Id="rId2" Type="http://schemas.openxmlformats.org/officeDocument/2006/relationships/image" Target="../media/image1.png"/><Relationship Id="rId1" Type="http://schemas.openxmlformats.org/officeDocument/2006/relationships/hyperlink" Target="#'5-TRAN'!B18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6-DIP-DIE'!A1"/><Relationship Id="rId2" Type="http://schemas.openxmlformats.org/officeDocument/2006/relationships/image" Target="../media/image1.png"/><Relationship Id="rId1" Type="http://schemas.openxmlformats.org/officeDocument/2006/relationships/hyperlink" Target="#'6-DIP-DIE'!B18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7" Type="http://schemas.openxmlformats.org/officeDocument/2006/relationships/hyperlink" Target="#'7-OUTROS'!A1"/><Relationship Id="rId2" Type="http://schemas.openxmlformats.org/officeDocument/2006/relationships/image" Target="../media/image1.png"/><Relationship Id="rId1" Type="http://schemas.openxmlformats.org/officeDocument/2006/relationships/hyperlink" Target="#'8-DIP-DIE'!C196"/><Relationship Id="rId6" Type="http://schemas.openxmlformats.org/officeDocument/2006/relationships/hyperlink" Target="#'7-OUTROS'!B18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990600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11</xdr:col>
      <xdr:colOff>1095375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1</xdr:col>
      <xdr:colOff>38100</xdr:colOff>
      <xdr:row>1</xdr:row>
      <xdr:rowOff>0</xdr:rowOff>
    </xdr:from>
    <xdr:to>
      <xdr:col>9</xdr:col>
      <xdr:colOff>57150</xdr:colOff>
      <xdr:row>4</xdr:row>
      <xdr:rowOff>104775</xdr:rowOff>
    </xdr:to>
    <xdr:pic>
      <xdr:nvPicPr>
        <xdr:cNvPr id="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400050"/>
          <a:ext cx="4562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38101</xdr:colOff>
      <xdr:row>8</xdr:row>
      <xdr:rowOff>47625</xdr:rowOff>
    </xdr:from>
    <xdr:to>
      <xdr:col>14</xdr:col>
      <xdr:colOff>19051</xdr:colOff>
      <xdr:row>10</xdr:row>
      <xdr:rowOff>28575</xdr:rowOff>
    </xdr:to>
    <xdr:pic>
      <xdr:nvPicPr>
        <xdr:cNvPr id="6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>
          <a:off x="3362326" y="1666875"/>
          <a:ext cx="5734050" cy="304800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0</xdr:rowOff>
    </xdr:from>
    <xdr:to>
      <xdr:col>9</xdr:col>
      <xdr:colOff>466724</xdr:colOff>
      <xdr:row>4</xdr:row>
      <xdr:rowOff>114300</xdr:rowOff>
    </xdr:to>
    <xdr:pic>
      <xdr:nvPicPr>
        <xdr:cNvPr id="3316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400050"/>
          <a:ext cx="50577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17</xdr:row>
      <xdr:rowOff>28575</xdr:rowOff>
    </xdr:from>
    <xdr:to>
      <xdr:col>10</xdr:col>
      <xdr:colOff>352425</xdr:colOff>
      <xdr:row>18</xdr:row>
      <xdr:rowOff>1</xdr:rowOff>
    </xdr:to>
    <xdr:grpSp>
      <xdr:nvGrpSpPr>
        <xdr:cNvPr id="8" name="Grupo 7"/>
        <xdr:cNvGrpSpPr/>
      </xdr:nvGrpSpPr>
      <xdr:grpSpPr>
        <a:xfrm>
          <a:off x="3505200" y="2933700"/>
          <a:ext cx="227647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48050" y="30099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9525</xdr:colOff>
      <xdr:row>1</xdr:row>
      <xdr:rowOff>152400</xdr:rowOff>
    </xdr:to>
    <xdr:pic>
      <xdr:nvPicPr>
        <xdr:cNvPr id="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163</xdr:row>
      <xdr:rowOff>0</xdr:rowOff>
    </xdr:from>
    <xdr:to>
      <xdr:col>5</xdr:col>
      <xdr:colOff>209550</xdr:colOff>
      <xdr:row>164</xdr:row>
      <xdr:rowOff>47625</xdr:rowOff>
    </xdr:to>
    <xdr:pic>
      <xdr:nvPicPr>
        <xdr:cNvPr id="3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33625" y="4066222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2</xdr:row>
      <xdr:rowOff>19050</xdr:rowOff>
    </xdr:from>
    <xdr:to>
      <xdr:col>10</xdr:col>
      <xdr:colOff>304800</xdr:colOff>
      <xdr:row>5</xdr:row>
      <xdr:rowOff>123825</xdr:rowOff>
    </xdr:to>
    <xdr:pic>
      <xdr:nvPicPr>
        <xdr:cNvPr id="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50" y="342900"/>
          <a:ext cx="44481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13</xdr:col>
      <xdr:colOff>619125</xdr:colOff>
      <xdr:row>1</xdr:row>
      <xdr:rowOff>152400</xdr:rowOff>
    </xdr:to>
    <xdr:pic>
      <xdr:nvPicPr>
        <xdr:cNvPr id="5" name="Picture 7" descr="CLIQUE AQUI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163</xdr:row>
      <xdr:rowOff>0</xdr:rowOff>
    </xdr:from>
    <xdr:to>
      <xdr:col>12</xdr:col>
      <xdr:colOff>476250</xdr:colOff>
      <xdr:row>164</xdr:row>
      <xdr:rowOff>47625</xdr:rowOff>
    </xdr:to>
    <xdr:pic>
      <xdr:nvPicPr>
        <xdr:cNvPr id="6" name="Picture 13" descr="CLIQUE AQUI2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33625" y="4066222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5076825</xdr:colOff>
      <xdr:row>2</xdr:row>
      <xdr:rowOff>266700</xdr:rowOff>
    </xdr:to>
    <xdr:pic>
      <xdr:nvPicPr>
        <xdr:cNvPr id="3798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8"/>
  <sheetViews>
    <sheetView showGridLines="0" showRowColHeaders="0" tabSelected="1" zoomScaleNormal="100" zoomScaleSheetLayoutView="80" workbookViewId="0"/>
  </sheetViews>
  <sheetFormatPr defaultColWidth="0" defaultRowHeight="12.75" zeroHeight="1"/>
  <cols>
    <col min="1" max="1" width="2.28515625" style="182" customWidth="1"/>
    <col min="2" max="2" width="10.5703125" style="48" customWidth="1"/>
    <col min="3" max="3" width="7.7109375" style="59" customWidth="1"/>
    <col min="4" max="4" width="12.42578125" style="59" customWidth="1"/>
    <col min="5" max="5" width="8.42578125" style="59" customWidth="1"/>
    <col min="6" max="6" width="8.42578125" style="48" customWidth="1"/>
    <col min="7" max="7" width="0.85546875" style="48" customWidth="1"/>
    <col min="8" max="8" width="10" style="48" customWidth="1"/>
    <col min="9" max="9" width="9.7109375" style="48" customWidth="1"/>
    <col min="10" max="10" width="8.85546875" style="48" customWidth="1"/>
    <col min="11" max="11" width="5.42578125" style="48" customWidth="1"/>
    <col min="12" max="12" width="18" style="59" customWidth="1"/>
    <col min="13" max="13" width="19.42578125" style="48" customWidth="1"/>
    <col min="14" max="14" width="14" style="48" customWidth="1"/>
    <col min="15" max="15" width="2.42578125" style="182" customWidth="1"/>
    <col min="16" max="19" width="9.140625" style="48" hidden="1" customWidth="1"/>
    <col min="20" max="243" width="0" style="48" hidden="1" customWidth="1"/>
    <col min="244" max="16384" width="9.140625" style="48" hidden="1"/>
  </cols>
  <sheetData>
    <row r="1" spans="1:29" s="47" customFormat="1" ht="31.5" customHeight="1">
      <c r="A1" s="267" t="s">
        <v>207</v>
      </c>
      <c r="B1" s="59"/>
      <c r="C1" s="59"/>
      <c r="D1" s="59"/>
      <c r="J1" s="59"/>
      <c r="K1" s="59"/>
      <c r="O1" s="179"/>
    </row>
    <row r="2" spans="1:29" s="47" customFormat="1" ht="12.75" customHeight="1">
      <c r="A2" s="273"/>
      <c r="B2" s="59"/>
      <c r="C2" s="59"/>
      <c r="D2" s="59"/>
      <c r="J2" s="59"/>
      <c r="K2" s="59"/>
      <c r="O2" s="179"/>
    </row>
    <row r="3" spans="1:29" s="47" customFormat="1" ht="12.75" customHeight="1">
      <c r="A3" s="273"/>
      <c r="B3" s="59"/>
      <c r="C3" s="59"/>
      <c r="D3" s="59"/>
      <c r="J3" s="59"/>
      <c r="L3" s="410"/>
      <c r="M3" s="410"/>
      <c r="N3" s="410"/>
      <c r="O3" s="179"/>
    </row>
    <row r="4" spans="1:29" s="47" customFormat="1" ht="12.75" customHeight="1">
      <c r="A4" s="273"/>
      <c r="B4" s="59"/>
      <c r="C4" s="59"/>
      <c r="D4" s="59"/>
      <c r="J4" s="59"/>
      <c r="L4" s="473" t="s">
        <v>212</v>
      </c>
      <c r="M4" s="473"/>
      <c r="N4" s="473"/>
      <c r="O4" s="179"/>
    </row>
    <row r="5" spans="1:29" s="47" customFormat="1" ht="12.75" customHeight="1">
      <c r="A5" s="273"/>
      <c r="B5" s="59"/>
      <c r="C5" s="59"/>
      <c r="D5" s="59"/>
      <c r="J5" s="59"/>
      <c r="K5" s="410"/>
      <c r="L5" s="473"/>
      <c r="M5" s="473"/>
      <c r="N5" s="473"/>
      <c r="O5" s="179"/>
    </row>
    <row r="6" spans="1:29" s="47" customFormat="1" ht="19.5" customHeight="1">
      <c r="A6" s="274"/>
      <c r="B6" s="241" t="s">
        <v>197</v>
      </c>
      <c r="K6" s="410"/>
      <c r="L6" s="473"/>
      <c r="M6" s="473"/>
      <c r="N6" s="473"/>
    </row>
    <row r="7" spans="1:29" s="47" customFormat="1" ht="6" customHeight="1">
      <c r="A7" s="274"/>
      <c r="B7" s="5"/>
      <c r="C7" s="7"/>
      <c r="D7" s="7"/>
      <c r="E7" s="53"/>
      <c r="F7" s="53"/>
      <c r="G7" s="53"/>
      <c r="H7" s="53"/>
      <c r="I7" s="53"/>
      <c r="J7" s="53"/>
      <c r="K7" s="53"/>
      <c r="L7" s="53"/>
      <c r="M7" s="53"/>
      <c r="N7" s="2"/>
      <c r="O7" s="179"/>
    </row>
    <row r="8" spans="1:29" s="47" customFormat="1" ht="19.5" customHeight="1">
      <c r="A8" s="275"/>
      <c r="B8" s="5" t="s">
        <v>114</v>
      </c>
      <c r="C8" s="29"/>
      <c r="D8" s="7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179"/>
      <c r="P8" s="321"/>
      <c r="Q8" s="321"/>
      <c r="R8" s="321"/>
      <c r="S8" s="91"/>
      <c r="T8" s="62"/>
    </row>
    <row r="9" spans="1:29" s="47" customFormat="1" ht="6" customHeight="1">
      <c r="A9" s="273"/>
      <c r="B9" s="5"/>
      <c r="C9" s="6"/>
      <c r="D9" s="7"/>
      <c r="E9" s="7"/>
      <c r="F9" s="29"/>
      <c r="G9" s="29"/>
      <c r="H9" s="29"/>
      <c r="I9" s="29"/>
      <c r="J9" s="29"/>
      <c r="K9" s="29"/>
      <c r="L9" s="29"/>
      <c r="M9" s="28"/>
      <c r="N9" s="28"/>
      <c r="O9" s="266"/>
      <c r="P9" s="61"/>
      <c r="Q9" s="61"/>
      <c r="R9" s="61"/>
      <c r="S9" s="62"/>
      <c r="T9" s="62"/>
    </row>
    <row r="10" spans="1:29" s="33" customFormat="1" ht="19.5" customHeight="1">
      <c r="A10" s="276">
        <v>7</v>
      </c>
      <c r="B10" s="440" t="s">
        <v>0</v>
      </c>
      <c r="C10" s="441"/>
      <c r="D10" s="442"/>
      <c r="E10" s="442"/>
      <c r="F10" s="442"/>
      <c r="G10" s="29"/>
      <c r="I10" s="29"/>
      <c r="J10" s="29"/>
      <c r="K10" s="29"/>
      <c r="L10" s="29"/>
      <c r="M10" s="28"/>
      <c r="N10" s="28"/>
      <c r="O10" s="267"/>
      <c r="P10" s="93"/>
      <c r="Q10" s="47"/>
      <c r="R10" s="47"/>
      <c r="S10" s="47"/>
      <c r="T10" s="47"/>
      <c r="X10" s="32"/>
      <c r="Y10" s="32"/>
      <c r="Z10" s="32"/>
      <c r="AA10" s="32"/>
      <c r="AB10" s="32"/>
      <c r="AC10" s="32"/>
    </row>
    <row r="11" spans="1:29" s="47" customFormat="1" ht="7.5" customHeight="1">
      <c r="A11" s="273"/>
      <c r="B11" s="5"/>
      <c r="C11" s="6"/>
      <c r="D11" s="7"/>
      <c r="E11" s="7"/>
      <c r="F11" s="29"/>
      <c r="G11" s="29"/>
      <c r="H11" s="29"/>
      <c r="I11" s="29"/>
      <c r="J11" s="29"/>
      <c r="K11" s="29"/>
      <c r="L11" s="29"/>
      <c r="M11" s="28"/>
      <c r="N11" s="28"/>
      <c r="O11" s="179"/>
    </row>
    <row r="12" spans="1:29" s="16" customFormat="1" ht="19.5" customHeight="1">
      <c r="A12" s="277"/>
      <c r="B12" s="449" t="s">
        <v>106</v>
      </c>
      <c r="C12" s="450"/>
      <c r="D12" s="451" t="str">
        <f>IF(SUM(M15:M55,M63:M103,M111:M151)=0,"",SUM(M15:M55,M63:M103,M111:M151))</f>
        <v/>
      </c>
      <c r="E12" s="451"/>
      <c r="F12" s="451"/>
      <c r="G12" s="451"/>
      <c r="H12" s="175"/>
      <c r="I12" s="151"/>
      <c r="J12" s="409" t="s">
        <v>195</v>
      </c>
      <c r="K12" s="151"/>
      <c r="L12" s="151"/>
      <c r="M12" s="156"/>
      <c r="N12" s="156"/>
      <c r="O12" s="268"/>
    </row>
    <row r="13" spans="1:29" s="16" customFormat="1" ht="6.75" customHeight="1">
      <c r="A13" s="277"/>
      <c r="B13" s="211"/>
      <c r="C13" s="211"/>
      <c r="D13" s="210"/>
      <c r="E13" s="210"/>
      <c r="F13" s="210"/>
      <c r="G13" s="210"/>
      <c r="H13" s="210"/>
      <c r="I13" s="151"/>
      <c r="J13" s="151"/>
      <c r="K13" s="151"/>
      <c r="L13" s="151"/>
      <c r="M13" s="156"/>
      <c r="N13" s="156"/>
      <c r="O13" s="268"/>
    </row>
    <row r="14" spans="1:29" s="112" customFormat="1" ht="29.25" customHeight="1">
      <c r="A14" s="286"/>
      <c r="B14" s="323" t="s">
        <v>1</v>
      </c>
      <c r="C14" s="452" t="s">
        <v>8</v>
      </c>
      <c r="D14" s="452"/>
      <c r="E14" s="452"/>
      <c r="F14" s="452"/>
      <c r="G14" s="452"/>
      <c r="H14" s="452"/>
      <c r="I14" s="452"/>
      <c r="J14" s="452"/>
      <c r="K14" s="452"/>
      <c r="L14" s="452"/>
      <c r="M14" s="316" t="s">
        <v>133</v>
      </c>
      <c r="N14" s="323" t="s">
        <v>2</v>
      </c>
      <c r="O14" s="279"/>
    </row>
    <row r="15" spans="1:29" s="8" customFormat="1" ht="22.5" customHeight="1">
      <c r="A15" s="295">
        <v>7</v>
      </c>
      <c r="B15" s="79"/>
      <c r="C15" s="436"/>
      <c r="D15" s="437"/>
      <c r="E15" s="437"/>
      <c r="F15" s="437"/>
      <c r="G15" s="437"/>
      <c r="H15" s="437"/>
      <c r="I15" s="437"/>
      <c r="J15" s="437"/>
      <c r="K15" s="437"/>
      <c r="L15" s="438"/>
      <c r="M15" s="117"/>
      <c r="N15" s="318"/>
      <c r="O15" s="319"/>
    </row>
    <row r="16" spans="1:29" s="8" customFormat="1" ht="22.5" customHeight="1">
      <c r="A16" s="295"/>
      <c r="B16" s="79"/>
      <c r="C16" s="436"/>
      <c r="D16" s="437"/>
      <c r="E16" s="437"/>
      <c r="F16" s="437"/>
      <c r="G16" s="437"/>
      <c r="H16" s="437"/>
      <c r="I16" s="437"/>
      <c r="J16" s="437"/>
      <c r="K16" s="437"/>
      <c r="L16" s="438"/>
      <c r="M16" s="117"/>
      <c r="N16" s="318"/>
      <c r="O16" s="319"/>
    </row>
    <row r="17" spans="1:15" s="8" customFormat="1" ht="22.5" customHeight="1">
      <c r="A17" s="295"/>
      <c r="B17" s="79"/>
      <c r="C17" s="436"/>
      <c r="D17" s="437"/>
      <c r="E17" s="437"/>
      <c r="F17" s="437"/>
      <c r="G17" s="437"/>
      <c r="H17" s="437"/>
      <c r="I17" s="437"/>
      <c r="J17" s="437"/>
      <c r="K17" s="437"/>
      <c r="L17" s="438"/>
      <c r="M17" s="117"/>
      <c r="N17" s="318"/>
      <c r="O17" s="319"/>
    </row>
    <row r="18" spans="1:15" s="8" customFormat="1" ht="22.5" customHeight="1">
      <c r="A18" s="295"/>
      <c r="B18" s="79"/>
      <c r="C18" s="436"/>
      <c r="D18" s="437"/>
      <c r="E18" s="437"/>
      <c r="F18" s="437"/>
      <c r="G18" s="437"/>
      <c r="H18" s="437"/>
      <c r="I18" s="437"/>
      <c r="J18" s="437"/>
      <c r="K18" s="437"/>
      <c r="L18" s="438"/>
      <c r="M18" s="117"/>
      <c r="N18" s="318"/>
      <c r="O18" s="319"/>
    </row>
    <row r="19" spans="1:15" s="8" customFormat="1" ht="22.5" customHeight="1">
      <c r="A19" s="295"/>
      <c r="B19" s="79"/>
      <c r="C19" s="436"/>
      <c r="D19" s="437"/>
      <c r="E19" s="437"/>
      <c r="F19" s="437"/>
      <c r="G19" s="437"/>
      <c r="H19" s="437"/>
      <c r="I19" s="437"/>
      <c r="J19" s="437"/>
      <c r="K19" s="437"/>
      <c r="L19" s="438"/>
      <c r="M19" s="117"/>
      <c r="N19" s="318"/>
      <c r="O19" s="319"/>
    </row>
    <row r="20" spans="1:15" s="8" customFormat="1" ht="22.5" customHeight="1">
      <c r="A20" s="295"/>
      <c r="B20" s="79"/>
      <c r="C20" s="436"/>
      <c r="D20" s="437"/>
      <c r="E20" s="437"/>
      <c r="F20" s="437"/>
      <c r="G20" s="437"/>
      <c r="H20" s="437"/>
      <c r="I20" s="437"/>
      <c r="J20" s="437"/>
      <c r="K20" s="437"/>
      <c r="L20" s="438"/>
      <c r="M20" s="117"/>
      <c r="N20" s="318"/>
      <c r="O20" s="319"/>
    </row>
    <row r="21" spans="1:15" s="8" customFormat="1" ht="22.5" customHeight="1">
      <c r="A21" s="295"/>
      <c r="B21" s="79"/>
      <c r="C21" s="436"/>
      <c r="D21" s="437"/>
      <c r="E21" s="437"/>
      <c r="F21" s="437"/>
      <c r="G21" s="437"/>
      <c r="H21" s="437"/>
      <c r="I21" s="437"/>
      <c r="J21" s="437"/>
      <c r="K21" s="437"/>
      <c r="L21" s="438"/>
      <c r="M21" s="117"/>
      <c r="N21" s="318"/>
      <c r="O21" s="319"/>
    </row>
    <row r="22" spans="1:15" s="8" customFormat="1" ht="22.5" customHeight="1">
      <c r="A22" s="295"/>
      <c r="B22" s="79"/>
      <c r="C22" s="436"/>
      <c r="D22" s="437"/>
      <c r="E22" s="437"/>
      <c r="F22" s="437"/>
      <c r="G22" s="437"/>
      <c r="H22" s="437"/>
      <c r="I22" s="437"/>
      <c r="J22" s="437"/>
      <c r="K22" s="437"/>
      <c r="L22" s="438"/>
      <c r="M22" s="117"/>
      <c r="N22" s="318"/>
      <c r="O22" s="319"/>
    </row>
    <row r="23" spans="1:15" s="8" customFormat="1" ht="22.5" customHeight="1">
      <c r="A23" s="295"/>
      <c r="B23" s="79"/>
      <c r="C23" s="436"/>
      <c r="D23" s="437"/>
      <c r="E23" s="437"/>
      <c r="F23" s="437"/>
      <c r="G23" s="437"/>
      <c r="H23" s="437"/>
      <c r="I23" s="437"/>
      <c r="J23" s="437"/>
      <c r="K23" s="437"/>
      <c r="L23" s="438"/>
      <c r="M23" s="117"/>
      <c r="N23" s="318"/>
      <c r="O23" s="319"/>
    </row>
    <row r="24" spans="1:15" s="8" customFormat="1" ht="22.5" customHeight="1">
      <c r="A24" s="295"/>
      <c r="B24" s="79"/>
      <c r="C24" s="436"/>
      <c r="D24" s="437"/>
      <c r="E24" s="437"/>
      <c r="F24" s="437"/>
      <c r="G24" s="437"/>
      <c r="H24" s="437"/>
      <c r="I24" s="437"/>
      <c r="J24" s="437"/>
      <c r="K24" s="437"/>
      <c r="L24" s="438"/>
      <c r="M24" s="117"/>
      <c r="N24" s="318"/>
      <c r="O24" s="319"/>
    </row>
    <row r="25" spans="1:15" s="8" customFormat="1" ht="22.5" customHeight="1">
      <c r="A25" s="295"/>
      <c r="B25" s="79"/>
      <c r="C25" s="436"/>
      <c r="D25" s="437"/>
      <c r="E25" s="437"/>
      <c r="F25" s="437"/>
      <c r="G25" s="437"/>
      <c r="H25" s="437"/>
      <c r="I25" s="437"/>
      <c r="J25" s="437"/>
      <c r="K25" s="437"/>
      <c r="L25" s="438"/>
      <c r="M25" s="117"/>
      <c r="N25" s="318"/>
      <c r="O25" s="319"/>
    </row>
    <row r="26" spans="1:15" s="8" customFormat="1" ht="22.5" customHeight="1">
      <c r="A26" s="295"/>
      <c r="B26" s="79"/>
      <c r="C26" s="436"/>
      <c r="D26" s="437"/>
      <c r="E26" s="437"/>
      <c r="F26" s="437"/>
      <c r="G26" s="437"/>
      <c r="H26" s="437"/>
      <c r="I26" s="437"/>
      <c r="J26" s="437"/>
      <c r="K26" s="437"/>
      <c r="L26" s="438"/>
      <c r="M26" s="117"/>
      <c r="N26" s="318"/>
      <c r="O26" s="319"/>
    </row>
    <row r="27" spans="1:15" s="8" customFormat="1" ht="22.5" customHeight="1">
      <c r="A27" s="295"/>
      <c r="B27" s="79"/>
      <c r="C27" s="436"/>
      <c r="D27" s="437"/>
      <c r="E27" s="437"/>
      <c r="F27" s="437"/>
      <c r="G27" s="437"/>
      <c r="H27" s="437"/>
      <c r="I27" s="437"/>
      <c r="J27" s="437"/>
      <c r="K27" s="437"/>
      <c r="L27" s="438"/>
      <c r="M27" s="117"/>
      <c r="N27" s="318"/>
      <c r="O27" s="319"/>
    </row>
    <row r="28" spans="1:15" s="8" customFormat="1" ht="22.5" customHeight="1">
      <c r="A28" s="295"/>
      <c r="B28" s="79"/>
      <c r="C28" s="436"/>
      <c r="D28" s="437"/>
      <c r="E28" s="437"/>
      <c r="F28" s="437"/>
      <c r="G28" s="437"/>
      <c r="H28" s="437"/>
      <c r="I28" s="437"/>
      <c r="J28" s="437"/>
      <c r="K28" s="437"/>
      <c r="L28" s="438"/>
      <c r="M28" s="117"/>
      <c r="N28" s="318"/>
      <c r="O28" s="319"/>
    </row>
    <row r="29" spans="1:15" s="8" customFormat="1" ht="22.5" customHeight="1">
      <c r="A29" s="295"/>
      <c r="B29" s="79"/>
      <c r="C29" s="436"/>
      <c r="D29" s="437"/>
      <c r="E29" s="437"/>
      <c r="F29" s="437"/>
      <c r="G29" s="437"/>
      <c r="H29" s="437"/>
      <c r="I29" s="437"/>
      <c r="J29" s="437"/>
      <c r="K29" s="437"/>
      <c r="L29" s="438"/>
      <c r="M29" s="117"/>
      <c r="N29" s="318"/>
      <c r="O29" s="319"/>
    </row>
    <row r="30" spans="1:15" s="8" customFormat="1" ht="22.5" customHeight="1">
      <c r="A30" s="295"/>
      <c r="B30" s="79"/>
      <c r="C30" s="436"/>
      <c r="D30" s="437"/>
      <c r="E30" s="437"/>
      <c r="F30" s="437"/>
      <c r="G30" s="437"/>
      <c r="H30" s="437"/>
      <c r="I30" s="437"/>
      <c r="J30" s="437"/>
      <c r="K30" s="437"/>
      <c r="L30" s="438"/>
      <c r="M30" s="117"/>
      <c r="N30" s="318"/>
      <c r="O30" s="319"/>
    </row>
    <row r="31" spans="1:15" s="8" customFormat="1" ht="22.5" customHeight="1">
      <c r="A31" s="295"/>
      <c r="B31" s="79"/>
      <c r="C31" s="436"/>
      <c r="D31" s="437"/>
      <c r="E31" s="437"/>
      <c r="F31" s="437"/>
      <c r="G31" s="437"/>
      <c r="H31" s="437"/>
      <c r="I31" s="437"/>
      <c r="J31" s="437"/>
      <c r="K31" s="437"/>
      <c r="L31" s="438"/>
      <c r="M31" s="117"/>
      <c r="N31" s="318"/>
      <c r="O31" s="319"/>
    </row>
    <row r="32" spans="1:15" s="8" customFormat="1" ht="22.5" customHeight="1">
      <c r="A32" s="295"/>
      <c r="B32" s="79"/>
      <c r="C32" s="436"/>
      <c r="D32" s="437"/>
      <c r="E32" s="437"/>
      <c r="F32" s="437"/>
      <c r="G32" s="437"/>
      <c r="H32" s="437"/>
      <c r="I32" s="437"/>
      <c r="J32" s="437"/>
      <c r="K32" s="437"/>
      <c r="L32" s="438"/>
      <c r="M32" s="117"/>
      <c r="N32" s="318"/>
      <c r="O32" s="319"/>
    </row>
    <row r="33" spans="1:15" s="8" customFormat="1" ht="22.5" customHeight="1">
      <c r="A33" s="295">
        <v>7</v>
      </c>
      <c r="B33" s="79"/>
      <c r="C33" s="436"/>
      <c r="D33" s="437"/>
      <c r="E33" s="437"/>
      <c r="F33" s="437"/>
      <c r="G33" s="437"/>
      <c r="H33" s="437"/>
      <c r="I33" s="437"/>
      <c r="J33" s="437"/>
      <c r="K33" s="437"/>
      <c r="L33" s="438"/>
      <c r="M33" s="117"/>
      <c r="N33" s="318"/>
      <c r="O33" s="319"/>
    </row>
    <row r="34" spans="1:15" s="8" customFormat="1" ht="22.5" customHeight="1">
      <c r="A34" s="295">
        <v>7</v>
      </c>
      <c r="B34" s="79"/>
      <c r="C34" s="436"/>
      <c r="D34" s="437"/>
      <c r="E34" s="437"/>
      <c r="F34" s="437"/>
      <c r="G34" s="437"/>
      <c r="H34" s="437"/>
      <c r="I34" s="437"/>
      <c r="J34" s="437"/>
      <c r="K34" s="437"/>
      <c r="L34" s="438"/>
      <c r="M34" s="117"/>
      <c r="N34" s="318"/>
      <c r="O34" s="319"/>
    </row>
    <row r="35" spans="1:15" s="8" customFormat="1" ht="22.5" customHeight="1">
      <c r="A35" s="295">
        <v>7</v>
      </c>
      <c r="B35" s="79"/>
      <c r="C35" s="436"/>
      <c r="D35" s="437"/>
      <c r="E35" s="437"/>
      <c r="F35" s="437"/>
      <c r="G35" s="437"/>
      <c r="H35" s="437"/>
      <c r="I35" s="437"/>
      <c r="J35" s="437"/>
      <c r="K35" s="437"/>
      <c r="L35" s="438"/>
      <c r="M35" s="117"/>
      <c r="N35" s="318"/>
      <c r="O35" s="319"/>
    </row>
    <row r="36" spans="1:15" s="8" customFormat="1" ht="22.5" customHeight="1">
      <c r="A36" s="295">
        <v>7</v>
      </c>
      <c r="B36" s="79"/>
      <c r="C36" s="436"/>
      <c r="D36" s="437"/>
      <c r="E36" s="437"/>
      <c r="F36" s="437"/>
      <c r="G36" s="437"/>
      <c r="H36" s="437"/>
      <c r="I36" s="437"/>
      <c r="J36" s="437"/>
      <c r="K36" s="437"/>
      <c r="L36" s="438"/>
      <c r="M36" s="117"/>
      <c r="N36" s="318"/>
      <c r="O36" s="319"/>
    </row>
    <row r="37" spans="1:15" s="8" customFormat="1" ht="22.5" customHeight="1">
      <c r="A37" s="295">
        <v>7</v>
      </c>
      <c r="B37" s="79"/>
      <c r="C37" s="436"/>
      <c r="D37" s="437"/>
      <c r="E37" s="437"/>
      <c r="F37" s="437"/>
      <c r="G37" s="437"/>
      <c r="H37" s="437"/>
      <c r="I37" s="437"/>
      <c r="J37" s="437"/>
      <c r="K37" s="437"/>
      <c r="L37" s="438"/>
      <c r="M37" s="117"/>
      <c r="N37" s="318"/>
      <c r="O37" s="319"/>
    </row>
    <row r="38" spans="1:15" s="8" customFormat="1" ht="22.5" customHeight="1">
      <c r="A38" s="295">
        <v>7</v>
      </c>
      <c r="B38" s="79"/>
      <c r="C38" s="436"/>
      <c r="D38" s="437"/>
      <c r="E38" s="437"/>
      <c r="F38" s="437"/>
      <c r="G38" s="437"/>
      <c r="H38" s="437"/>
      <c r="I38" s="437"/>
      <c r="J38" s="437"/>
      <c r="K38" s="437"/>
      <c r="L38" s="438"/>
      <c r="M38" s="117"/>
      <c r="N38" s="318"/>
      <c r="O38" s="319"/>
    </row>
    <row r="39" spans="1:15" s="8" customFormat="1" ht="22.5" customHeight="1">
      <c r="A39" s="295">
        <v>7</v>
      </c>
      <c r="B39" s="79"/>
      <c r="C39" s="436"/>
      <c r="D39" s="437"/>
      <c r="E39" s="437"/>
      <c r="F39" s="437"/>
      <c r="G39" s="437"/>
      <c r="H39" s="437"/>
      <c r="I39" s="437"/>
      <c r="J39" s="437"/>
      <c r="K39" s="437"/>
      <c r="L39" s="438"/>
      <c r="M39" s="117"/>
      <c r="N39" s="318"/>
      <c r="O39" s="319"/>
    </row>
    <row r="40" spans="1:15" s="8" customFormat="1" ht="22.5" customHeight="1">
      <c r="A40" s="295">
        <v>7</v>
      </c>
      <c r="B40" s="79"/>
      <c r="C40" s="436"/>
      <c r="D40" s="437"/>
      <c r="E40" s="437"/>
      <c r="F40" s="437"/>
      <c r="G40" s="437"/>
      <c r="H40" s="437"/>
      <c r="I40" s="437"/>
      <c r="J40" s="437"/>
      <c r="K40" s="437"/>
      <c r="L40" s="438"/>
      <c r="M40" s="117"/>
      <c r="N40" s="318"/>
      <c r="O40" s="319"/>
    </row>
    <row r="41" spans="1:15" s="8" customFormat="1" ht="22.5" customHeight="1">
      <c r="A41" s="295">
        <v>7</v>
      </c>
      <c r="B41" s="79"/>
      <c r="C41" s="436"/>
      <c r="D41" s="437"/>
      <c r="E41" s="437"/>
      <c r="F41" s="437"/>
      <c r="G41" s="437"/>
      <c r="H41" s="437"/>
      <c r="I41" s="437"/>
      <c r="J41" s="437"/>
      <c r="K41" s="437"/>
      <c r="L41" s="438"/>
      <c r="M41" s="117"/>
      <c r="N41" s="318"/>
      <c r="O41" s="319"/>
    </row>
    <row r="42" spans="1:15" s="8" customFormat="1" ht="22.5" customHeight="1">
      <c r="A42" s="295"/>
      <c r="B42" s="79"/>
      <c r="C42" s="436"/>
      <c r="D42" s="437"/>
      <c r="E42" s="437"/>
      <c r="F42" s="437"/>
      <c r="G42" s="437"/>
      <c r="H42" s="437"/>
      <c r="I42" s="437"/>
      <c r="J42" s="437"/>
      <c r="K42" s="437"/>
      <c r="L42" s="438"/>
      <c r="M42" s="117"/>
      <c r="N42" s="318"/>
      <c r="O42" s="319"/>
    </row>
    <row r="43" spans="1:15" s="8" customFormat="1" ht="22.5" customHeight="1">
      <c r="A43" s="295"/>
      <c r="B43" s="79"/>
      <c r="C43" s="436"/>
      <c r="D43" s="437"/>
      <c r="E43" s="437"/>
      <c r="F43" s="437"/>
      <c r="G43" s="437"/>
      <c r="H43" s="437"/>
      <c r="I43" s="437"/>
      <c r="J43" s="437"/>
      <c r="K43" s="437"/>
      <c r="L43" s="438"/>
      <c r="M43" s="117"/>
      <c r="N43" s="318"/>
      <c r="O43" s="319"/>
    </row>
    <row r="44" spans="1:15" s="8" customFormat="1" ht="22.5" customHeight="1">
      <c r="A44" s="295"/>
      <c r="B44" s="79"/>
      <c r="C44" s="436"/>
      <c r="D44" s="437"/>
      <c r="E44" s="437"/>
      <c r="F44" s="437"/>
      <c r="G44" s="437"/>
      <c r="H44" s="437"/>
      <c r="I44" s="437"/>
      <c r="J44" s="437"/>
      <c r="K44" s="437"/>
      <c r="L44" s="438"/>
      <c r="M44" s="117"/>
      <c r="N44" s="318"/>
      <c r="O44" s="319"/>
    </row>
    <row r="45" spans="1:15" s="8" customFormat="1" ht="22.5" customHeight="1">
      <c r="A45" s="295"/>
      <c r="B45" s="79"/>
      <c r="C45" s="436"/>
      <c r="D45" s="437"/>
      <c r="E45" s="437"/>
      <c r="F45" s="437"/>
      <c r="G45" s="437"/>
      <c r="H45" s="437"/>
      <c r="I45" s="437"/>
      <c r="J45" s="437"/>
      <c r="K45" s="437"/>
      <c r="L45" s="438"/>
      <c r="M45" s="117"/>
      <c r="N45" s="318"/>
      <c r="O45" s="319"/>
    </row>
    <row r="46" spans="1:15" s="8" customFormat="1" ht="22.5" customHeight="1">
      <c r="A46" s="295"/>
      <c r="B46" s="79"/>
      <c r="C46" s="436"/>
      <c r="D46" s="437"/>
      <c r="E46" s="437"/>
      <c r="F46" s="437"/>
      <c r="G46" s="437"/>
      <c r="H46" s="437"/>
      <c r="I46" s="437"/>
      <c r="J46" s="437"/>
      <c r="K46" s="437"/>
      <c r="L46" s="438"/>
      <c r="M46" s="117"/>
      <c r="N46" s="318"/>
      <c r="O46" s="319"/>
    </row>
    <row r="47" spans="1:15" s="8" customFormat="1" ht="22.5" customHeight="1">
      <c r="A47" s="295"/>
      <c r="B47" s="79"/>
      <c r="C47" s="436"/>
      <c r="D47" s="437"/>
      <c r="E47" s="437"/>
      <c r="F47" s="437"/>
      <c r="G47" s="437"/>
      <c r="H47" s="437"/>
      <c r="I47" s="437"/>
      <c r="J47" s="437"/>
      <c r="K47" s="437"/>
      <c r="L47" s="438"/>
      <c r="M47" s="117"/>
      <c r="N47" s="318"/>
      <c r="O47" s="319"/>
    </row>
    <row r="48" spans="1:15" s="8" customFormat="1" ht="22.5" customHeight="1">
      <c r="A48" s="295"/>
      <c r="B48" s="79"/>
      <c r="C48" s="436"/>
      <c r="D48" s="437"/>
      <c r="E48" s="437"/>
      <c r="F48" s="437"/>
      <c r="G48" s="437"/>
      <c r="H48" s="437"/>
      <c r="I48" s="437"/>
      <c r="J48" s="437"/>
      <c r="K48" s="437"/>
      <c r="L48" s="438"/>
      <c r="M48" s="117"/>
      <c r="N48" s="318"/>
      <c r="O48" s="319"/>
    </row>
    <row r="49" spans="1:241" s="8" customFormat="1" ht="22.5" customHeight="1">
      <c r="A49" s="295"/>
      <c r="B49" s="79"/>
      <c r="C49" s="436"/>
      <c r="D49" s="437"/>
      <c r="E49" s="437"/>
      <c r="F49" s="437"/>
      <c r="G49" s="437"/>
      <c r="H49" s="437"/>
      <c r="I49" s="437"/>
      <c r="J49" s="437"/>
      <c r="K49" s="437"/>
      <c r="L49" s="438"/>
      <c r="M49" s="117"/>
      <c r="N49" s="318"/>
      <c r="O49" s="319"/>
    </row>
    <row r="50" spans="1:241" s="8" customFormat="1" ht="22.5" customHeight="1">
      <c r="A50" s="295"/>
      <c r="B50" s="79"/>
      <c r="C50" s="436"/>
      <c r="D50" s="437"/>
      <c r="E50" s="437"/>
      <c r="F50" s="437"/>
      <c r="G50" s="437"/>
      <c r="H50" s="437"/>
      <c r="I50" s="437"/>
      <c r="J50" s="437"/>
      <c r="K50" s="437"/>
      <c r="L50" s="438"/>
      <c r="M50" s="117"/>
      <c r="N50" s="318"/>
      <c r="O50" s="319"/>
    </row>
    <row r="51" spans="1:241" s="8" customFormat="1" ht="22.5" customHeight="1">
      <c r="A51" s="295"/>
      <c r="B51" s="79"/>
      <c r="C51" s="436"/>
      <c r="D51" s="437"/>
      <c r="E51" s="437"/>
      <c r="F51" s="437"/>
      <c r="G51" s="437"/>
      <c r="H51" s="437"/>
      <c r="I51" s="437"/>
      <c r="J51" s="437"/>
      <c r="K51" s="437"/>
      <c r="L51" s="438"/>
      <c r="M51" s="117"/>
      <c r="N51" s="318"/>
      <c r="O51" s="319"/>
    </row>
    <row r="52" spans="1:241" s="8" customFormat="1" ht="22.5" customHeight="1">
      <c r="A52" s="295">
        <v>7</v>
      </c>
      <c r="B52" s="79"/>
      <c r="C52" s="436"/>
      <c r="D52" s="437"/>
      <c r="E52" s="437"/>
      <c r="F52" s="437"/>
      <c r="G52" s="437"/>
      <c r="H52" s="437"/>
      <c r="I52" s="437"/>
      <c r="J52" s="437"/>
      <c r="K52" s="437"/>
      <c r="L52" s="438"/>
      <c r="M52" s="117"/>
      <c r="N52" s="318"/>
      <c r="O52" s="319"/>
    </row>
    <row r="53" spans="1:241" s="8" customFormat="1" ht="22.5" customHeight="1">
      <c r="A53" s="295">
        <v>7</v>
      </c>
      <c r="B53" s="315"/>
      <c r="C53" s="436"/>
      <c r="D53" s="437"/>
      <c r="E53" s="437"/>
      <c r="F53" s="437"/>
      <c r="G53" s="437"/>
      <c r="H53" s="437"/>
      <c r="I53" s="437"/>
      <c r="J53" s="437"/>
      <c r="K53" s="437"/>
      <c r="L53" s="438"/>
      <c r="M53" s="117"/>
      <c r="N53" s="318"/>
      <c r="O53" s="319"/>
    </row>
    <row r="54" spans="1:241" s="8" customFormat="1" ht="22.5" customHeight="1">
      <c r="A54" s="295">
        <v>7</v>
      </c>
      <c r="B54" s="315"/>
      <c r="C54" s="436"/>
      <c r="D54" s="437"/>
      <c r="E54" s="437"/>
      <c r="F54" s="437"/>
      <c r="G54" s="437"/>
      <c r="H54" s="437"/>
      <c r="I54" s="437"/>
      <c r="J54" s="437"/>
      <c r="K54" s="437"/>
      <c r="L54" s="438"/>
      <c r="M54" s="117"/>
      <c r="N54" s="318"/>
      <c r="O54" s="319"/>
    </row>
    <row r="55" spans="1:241" s="8" customFormat="1" ht="22.5" customHeight="1">
      <c r="A55" s="295">
        <v>7</v>
      </c>
      <c r="B55" s="315"/>
      <c r="C55" s="436"/>
      <c r="D55" s="437"/>
      <c r="E55" s="437"/>
      <c r="F55" s="437"/>
      <c r="G55" s="437"/>
      <c r="H55" s="437"/>
      <c r="I55" s="437"/>
      <c r="J55" s="437"/>
      <c r="K55" s="437"/>
      <c r="L55" s="438"/>
      <c r="M55" s="117"/>
      <c r="N55" s="318"/>
      <c r="O55" s="319"/>
    </row>
    <row r="56" spans="1:241" s="57" customFormat="1" ht="6.75" customHeight="1">
      <c r="A56" s="184">
        <v>7</v>
      </c>
      <c r="B56" s="80"/>
      <c r="C56" s="80"/>
      <c r="D56" s="80"/>
      <c r="E56" s="76"/>
      <c r="F56" s="76"/>
      <c r="G56" s="76"/>
      <c r="H56" s="76"/>
      <c r="I56" s="76"/>
      <c r="J56" s="80"/>
      <c r="K56" s="80"/>
      <c r="L56" s="81"/>
      <c r="M56" s="19"/>
      <c r="N56" s="48"/>
      <c r="O56" s="270"/>
    </row>
    <row r="57" spans="1:241" s="16" customFormat="1" ht="23.25" customHeight="1">
      <c r="A57" s="278">
        <v>7</v>
      </c>
      <c r="B57" s="439" t="s">
        <v>6</v>
      </c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184"/>
    </row>
    <row r="58" spans="1:241" ht="12.75" customHeight="1">
      <c r="A58" s="270"/>
      <c r="B58" s="190" t="s">
        <v>211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5"/>
      <c r="N58" s="16">
        <v>1</v>
      </c>
      <c r="O58" s="184"/>
    </row>
    <row r="59" spans="1:241">
      <c r="O59" s="314"/>
    </row>
    <row r="60" spans="1:241" ht="18">
      <c r="A60" s="271"/>
      <c r="B60" s="310" t="str">
        <f>B6</f>
        <v>1- MATERIAL DE CONSUMO A SER ADQUIRIDO NO BRASIL</v>
      </c>
      <c r="O60" s="314"/>
    </row>
    <row r="61" spans="1:241" ht="15.75" customHeight="1">
      <c r="A61" s="270"/>
      <c r="B61" s="443" t="s">
        <v>1</v>
      </c>
      <c r="C61" s="452" t="s">
        <v>8</v>
      </c>
      <c r="D61" s="468"/>
      <c r="E61" s="468"/>
      <c r="F61" s="468"/>
      <c r="G61" s="468"/>
      <c r="H61" s="468"/>
      <c r="I61" s="468"/>
      <c r="J61" s="468"/>
      <c r="K61" s="468"/>
      <c r="L61" s="468"/>
      <c r="M61" s="444" t="s">
        <v>133</v>
      </c>
      <c r="N61" s="446" t="s">
        <v>2</v>
      </c>
      <c r="O61" s="314"/>
    </row>
    <row r="62" spans="1:241" s="16" customFormat="1" ht="15.75" customHeight="1">
      <c r="A62" s="277"/>
      <c r="B62" s="443"/>
      <c r="C62" s="468"/>
      <c r="D62" s="468"/>
      <c r="E62" s="468"/>
      <c r="F62" s="468"/>
      <c r="G62" s="468"/>
      <c r="H62" s="468"/>
      <c r="I62" s="468"/>
      <c r="J62" s="468"/>
      <c r="K62" s="468"/>
      <c r="L62" s="468"/>
      <c r="M62" s="445"/>
      <c r="N62" s="447"/>
      <c r="O62" s="268"/>
    </row>
    <row r="63" spans="1:241" s="8" customFormat="1" ht="22.5" customHeight="1">
      <c r="A63" s="295">
        <v>7</v>
      </c>
      <c r="B63" s="150"/>
      <c r="C63" s="436"/>
      <c r="D63" s="437"/>
      <c r="E63" s="437"/>
      <c r="F63" s="437"/>
      <c r="G63" s="437"/>
      <c r="H63" s="437"/>
      <c r="I63" s="437"/>
      <c r="J63" s="437"/>
      <c r="K63" s="437"/>
      <c r="L63" s="438"/>
      <c r="M63" s="117"/>
      <c r="N63" s="318"/>
      <c r="O63" s="319"/>
      <c r="IG63" s="320"/>
    </row>
    <row r="64" spans="1:241" s="8" customFormat="1" ht="22.5" customHeight="1">
      <c r="A64" s="295"/>
      <c r="B64" s="79"/>
      <c r="C64" s="436"/>
      <c r="D64" s="437"/>
      <c r="E64" s="437"/>
      <c r="F64" s="437"/>
      <c r="G64" s="437"/>
      <c r="H64" s="437"/>
      <c r="I64" s="437"/>
      <c r="J64" s="437"/>
      <c r="K64" s="437"/>
      <c r="L64" s="438"/>
      <c r="M64" s="117"/>
      <c r="N64" s="318"/>
      <c r="O64" s="319"/>
      <c r="IG64" s="320"/>
    </row>
    <row r="65" spans="1:241" s="8" customFormat="1" ht="22.5" customHeight="1">
      <c r="A65" s="295"/>
      <c r="B65" s="79"/>
      <c r="C65" s="436"/>
      <c r="D65" s="437"/>
      <c r="E65" s="437"/>
      <c r="F65" s="437"/>
      <c r="G65" s="437"/>
      <c r="H65" s="437"/>
      <c r="I65" s="437"/>
      <c r="J65" s="437"/>
      <c r="K65" s="437"/>
      <c r="L65" s="438"/>
      <c r="M65" s="117"/>
      <c r="N65" s="318"/>
      <c r="O65" s="319"/>
      <c r="IG65" s="320"/>
    </row>
    <row r="66" spans="1:241" s="8" customFormat="1" ht="22.5" customHeight="1">
      <c r="A66" s="295"/>
      <c r="B66" s="79"/>
      <c r="C66" s="436"/>
      <c r="D66" s="437"/>
      <c r="E66" s="437"/>
      <c r="F66" s="437"/>
      <c r="G66" s="437"/>
      <c r="H66" s="437"/>
      <c r="I66" s="437"/>
      <c r="J66" s="437"/>
      <c r="K66" s="437"/>
      <c r="L66" s="438"/>
      <c r="M66" s="117"/>
      <c r="N66" s="318"/>
      <c r="O66" s="319"/>
      <c r="IG66" s="320"/>
    </row>
    <row r="67" spans="1:241" s="8" customFormat="1" ht="22.5" customHeight="1">
      <c r="A67" s="295"/>
      <c r="B67" s="79"/>
      <c r="C67" s="436"/>
      <c r="D67" s="437"/>
      <c r="E67" s="437"/>
      <c r="F67" s="437"/>
      <c r="G67" s="437"/>
      <c r="H67" s="437"/>
      <c r="I67" s="437"/>
      <c r="J67" s="437"/>
      <c r="K67" s="437"/>
      <c r="L67" s="438"/>
      <c r="M67" s="117"/>
      <c r="N67" s="318"/>
      <c r="O67" s="319"/>
      <c r="IG67" s="320"/>
    </row>
    <row r="68" spans="1:241" s="8" customFormat="1" ht="22.5" customHeight="1">
      <c r="A68" s="295"/>
      <c r="B68" s="79"/>
      <c r="C68" s="436"/>
      <c r="D68" s="437"/>
      <c r="E68" s="437"/>
      <c r="F68" s="437"/>
      <c r="G68" s="437"/>
      <c r="H68" s="437"/>
      <c r="I68" s="437"/>
      <c r="J68" s="437"/>
      <c r="K68" s="437"/>
      <c r="L68" s="438"/>
      <c r="M68" s="117"/>
      <c r="N68" s="318"/>
      <c r="O68" s="319"/>
      <c r="IG68" s="320"/>
    </row>
    <row r="69" spans="1:241" s="8" customFormat="1" ht="22.5" customHeight="1">
      <c r="A69" s="295"/>
      <c r="B69" s="79"/>
      <c r="C69" s="436"/>
      <c r="D69" s="437"/>
      <c r="E69" s="437"/>
      <c r="F69" s="437"/>
      <c r="G69" s="437"/>
      <c r="H69" s="437"/>
      <c r="I69" s="437"/>
      <c r="J69" s="437"/>
      <c r="K69" s="437"/>
      <c r="L69" s="438"/>
      <c r="M69" s="117"/>
      <c r="N69" s="318"/>
      <c r="O69" s="319"/>
      <c r="IG69" s="320"/>
    </row>
    <row r="70" spans="1:241" s="8" customFormat="1" ht="22.5" customHeight="1">
      <c r="A70" s="295"/>
      <c r="B70" s="79"/>
      <c r="C70" s="436"/>
      <c r="D70" s="437"/>
      <c r="E70" s="437"/>
      <c r="F70" s="437"/>
      <c r="G70" s="437"/>
      <c r="H70" s="437"/>
      <c r="I70" s="437"/>
      <c r="J70" s="437"/>
      <c r="K70" s="437"/>
      <c r="L70" s="438"/>
      <c r="M70" s="117"/>
      <c r="N70" s="318"/>
      <c r="O70" s="319"/>
      <c r="IG70" s="320"/>
    </row>
    <row r="71" spans="1:241" s="8" customFormat="1" ht="22.5" customHeight="1">
      <c r="A71" s="295"/>
      <c r="B71" s="79"/>
      <c r="C71" s="436"/>
      <c r="D71" s="437"/>
      <c r="E71" s="437"/>
      <c r="F71" s="437"/>
      <c r="G71" s="437"/>
      <c r="H71" s="437"/>
      <c r="I71" s="437"/>
      <c r="J71" s="437"/>
      <c r="K71" s="437"/>
      <c r="L71" s="438"/>
      <c r="M71" s="117"/>
      <c r="N71" s="318"/>
      <c r="O71" s="319"/>
      <c r="IG71" s="320"/>
    </row>
    <row r="72" spans="1:241" s="8" customFormat="1" ht="22.5" customHeight="1">
      <c r="A72" s="295"/>
      <c r="B72" s="79"/>
      <c r="C72" s="436"/>
      <c r="D72" s="437"/>
      <c r="E72" s="437"/>
      <c r="F72" s="437"/>
      <c r="G72" s="437"/>
      <c r="H72" s="437"/>
      <c r="I72" s="437"/>
      <c r="J72" s="437"/>
      <c r="K72" s="437"/>
      <c r="L72" s="438"/>
      <c r="M72" s="117"/>
      <c r="N72" s="318"/>
      <c r="O72" s="319"/>
      <c r="IG72" s="320"/>
    </row>
    <row r="73" spans="1:241" s="8" customFormat="1" ht="22.5" customHeight="1">
      <c r="A73" s="295"/>
      <c r="B73" s="79"/>
      <c r="C73" s="436"/>
      <c r="D73" s="437"/>
      <c r="E73" s="437"/>
      <c r="F73" s="437"/>
      <c r="G73" s="437"/>
      <c r="H73" s="437"/>
      <c r="I73" s="437"/>
      <c r="J73" s="437"/>
      <c r="K73" s="437"/>
      <c r="L73" s="438"/>
      <c r="M73" s="117"/>
      <c r="N73" s="318"/>
      <c r="O73" s="319"/>
      <c r="IG73" s="320"/>
    </row>
    <row r="74" spans="1:241" s="8" customFormat="1" ht="22.5" customHeight="1">
      <c r="A74" s="295"/>
      <c r="B74" s="79"/>
      <c r="C74" s="436"/>
      <c r="D74" s="437"/>
      <c r="E74" s="437"/>
      <c r="F74" s="437"/>
      <c r="G74" s="437"/>
      <c r="H74" s="437"/>
      <c r="I74" s="437"/>
      <c r="J74" s="437"/>
      <c r="K74" s="437"/>
      <c r="L74" s="438"/>
      <c r="M74" s="117"/>
      <c r="N74" s="318"/>
      <c r="O74" s="319"/>
      <c r="IG74" s="320"/>
    </row>
    <row r="75" spans="1:241" s="8" customFormat="1" ht="22.5" customHeight="1">
      <c r="A75" s="295"/>
      <c r="B75" s="79"/>
      <c r="C75" s="436"/>
      <c r="D75" s="437"/>
      <c r="E75" s="437"/>
      <c r="F75" s="437"/>
      <c r="G75" s="437"/>
      <c r="H75" s="437"/>
      <c r="I75" s="437"/>
      <c r="J75" s="437"/>
      <c r="K75" s="437"/>
      <c r="L75" s="438"/>
      <c r="M75" s="117"/>
      <c r="N75" s="318"/>
      <c r="O75" s="319"/>
      <c r="IG75" s="320"/>
    </row>
    <row r="76" spans="1:241" s="8" customFormat="1" ht="22.5" customHeight="1">
      <c r="A76" s="295"/>
      <c r="B76" s="79"/>
      <c r="C76" s="436"/>
      <c r="D76" s="437"/>
      <c r="E76" s="437"/>
      <c r="F76" s="437"/>
      <c r="G76" s="437"/>
      <c r="H76" s="437"/>
      <c r="I76" s="437"/>
      <c r="J76" s="437"/>
      <c r="K76" s="437"/>
      <c r="L76" s="438"/>
      <c r="M76" s="117"/>
      <c r="N76" s="318"/>
      <c r="O76" s="319"/>
      <c r="IG76" s="320"/>
    </row>
    <row r="77" spans="1:241" s="8" customFormat="1" ht="22.5" customHeight="1">
      <c r="A77" s="295"/>
      <c r="B77" s="79"/>
      <c r="C77" s="436"/>
      <c r="D77" s="437"/>
      <c r="E77" s="437"/>
      <c r="F77" s="437"/>
      <c r="G77" s="437"/>
      <c r="H77" s="437"/>
      <c r="I77" s="437"/>
      <c r="J77" s="437"/>
      <c r="K77" s="437"/>
      <c r="L77" s="438"/>
      <c r="M77" s="117"/>
      <c r="N77" s="318"/>
      <c r="O77" s="319"/>
    </row>
    <row r="78" spans="1:241" s="8" customFormat="1" ht="22.5" customHeight="1">
      <c r="A78" s="295"/>
      <c r="B78" s="79"/>
      <c r="C78" s="436"/>
      <c r="D78" s="437"/>
      <c r="E78" s="437"/>
      <c r="F78" s="437"/>
      <c r="G78" s="437"/>
      <c r="H78" s="437"/>
      <c r="I78" s="437"/>
      <c r="J78" s="437"/>
      <c r="K78" s="437"/>
      <c r="L78" s="438"/>
      <c r="M78" s="117"/>
      <c r="N78" s="318"/>
      <c r="O78" s="319"/>
    </row>
    <row r="79" spans="1:241" s="8" customFormat="1" ht="22.5" customHeight="1">
      <c r="A79" s="295"/>
      <c r="B79" s="79"/>
      <c r="C79" s="436"/>
      <c r="D79" s="437"/>
      <c r="E79" s="437"/>
      <c r="F79" s="437"/>
      <c r="G79" s="437"/>
      <c r="H79" s="437"/>
      <c r="I79" s="437"/>
      <c r="J79" s="437"/>
      <c r="K79" s="437"/>
      <c r="L79" s="438"/>
      <c r="M79" s="117"/>
      <c r="N79" s="318"/>
      <c r="O79" s="319"/>
    </row>
    <row r="80" spans="1:241" s="8" customFormat="1" ht="22.5" customHeight="1">
      <c r="A80" s="295"/>
      <c r="B80" s="79"/>
      <c r="C80" s="436"/>
      <c r="D80" s="437"/>
      <c r="E80" s="437"/>
      <c r="F80" s="437"/>
      <c r="G80" s="437"/>
      <c r="H80" s="437"/>
      <c r="I80" s="437"/>
      <c r="J80" s="437"/>
      <c r="K80" s="437"/>
      <c r="L80" s="438"/>
      <c r="M80" s="117"/>
      <c r="N80" s="318"/>
      <c r="O80" s="319"/>
    </row>
    <row r="81" spans="1:241" s="8" customFormat="1" ht="22.5" customHeight="1">
      <c r="A81" s="295"/>
      <c r="B81" s="79"/>
      <c r="C81" s="436"/>
      <c r="D81" s="437"/>
      <c r="E81" s="437"/>
      <c r="F81" s="437"/>
      <c r="G81" s="437"/>
      <c r="H81" s="437"/>
      <c r="I81" s="437"/>
      <c r="J81" s="437"/>
      <c r="K81" s="437"/>
      <c r="L81" s="438"/>
      <c r="M81" s="117"/>
      <c r="N81" s="318"/>
      <c r="O81" s="319"/>
    </row>
    <row r="82" spans="1:241" s="8" customFormat="1" ht="22.5" customHeight="1">
      <c r="A82" s="295"/>
      <c r="B82" s="79"/>
      <c r="C82" s="436"/>
      <c r="D82" s="437"/>
      <c r="E82" s="437"/>
      <c r="F82" s="437"/>
      <c r="G82" s="437"/>
      <c r="H82" s="437"/>
      <c r="I82" s="437"/>
      <c r="J82" s="437"/>
      <c r="K82" s="437"/>
      <c r="L82" s="438"/>
      <c r="M82" s="117"/>
      <c r="N82" s="318"/>
      <c r="O82" s="319"/>
    </row>
    <row r="83" spans="1:241" s="8" customFormat="1" ht="22.5" customHeight="1">
      <c r="A83" s="295"/>
      <c r="B83" s="79"/>
      <c r="C83" s="436"/>
      <c r="D83" s="437"/>
      <c r="E83" s="437"/>
      <c r="F83" s="437"/>
      <c r="G83" s="437"/>
      <c r="H83" s="437"/>
      <c r="I83" s="437"/>
      <c r="J83" s="437"/>
      <c r="K83" s="437"/>
      <c r="L83" s="438"/>
      <c r="M83" s="117"/>
      <c r="N83" s="318"/>
      <c r="O83" s="319"/>
    </row>
    <row r="84" spans="1:241" s="8" customFormat="1" ht="22.5" customHeight="1">
      <c r="A84" s="295"/>
      <c r="B84" s="79"/>
      <c r="C84" s="436"/>
      <c r="D84" s="437"/>
      <c r="E84" s="437"/>
      <c r="F84" s="437"/>
      <c r="G84" s="437"/>
      <c r="H84" s="437"/>
      <c r="I84" s="437"/>
      <c r="J84" s="437"/>
      <c r="K84" s="437"/>
      <c r="L84" s="438"/>
      <c r="M84" s="117"/>
      <c r="N84" s="318"/>
      <c r="O84" s="319"/>
    </row>
    <row r="85" spans="1:241" s="8" customFormat="1" ht="22.5" customHeight="1">
      <c r="A85" s="295"/>
      <c r="B85" s="79"/>
      <c r="C85" s="436"/>
      <c r="D85" s="437"/>
      <c r="E85" s="437"/>
      <c r="F85" s="437"/>
      <c r="G85" s="437"/>
      <c r="H85" s="437"/>
      <c r="I85" s="437"/>
      <c r="J85" s="437"/>
      <c r="K85" s="437"/>
      <c r="L85" s="438"/>
      <c r="M85" s="117"/>
      <c r="N85" s="318"/>
      <c r="O85" s="319"/>
    </row>
    <row r="86" spans="1:241" s="8" customFormat="1" ht="22.5" customHeight="1">
      <c r="A86" s="295"/>
      <c r="B86" s="79"/>
      <c r="C86" s="436"/>
      <c r="D86" s="437"/>
      <c r="E86" s="437"/>
      <c r="F86" s="437"/>
      <c r="G86" s="437"/>
      <c r="H86" s="437"/>
      <c r="I86" s="437"/>
      <c r="J86" s="437"/>
      <c r="K86" s="437"/>
      <c r="L86" s="438"/>
      <c r="M86" s="117"/>
      <c r="N86" s="318"/>
      <c r="O86" s="319"/>
    </row>
    <row r="87" spans="1:241" s="8" customFormat="1" ht="22.5" customHeight="1">
      <c r="A87" s="295"/>
      <c r="B87" s="79"/>
      <c r="C87" s="436"/>
      <c r="D87" s="437"/>
      <c r="E87" s="437"/>
      <c r="F87" s="437"/>
      <c r="G87" s="437"/>
      <c r="H87" s="437"/>
      <c r="I87" s="437"/>
      <c r="J87" s="437"/>
      <c r="K87" s="437"/>
      <c r="L87" s="438"/>
      <c r="M87" s="117"/>
      <c r="N87" s="318"/>
      <c r="O87" s="319"/>
    </row>
    <row r="88" spans="1:241" s="8" customFormat="1" ht="22.5" customHeight="1">
      <c r="A88" s="295"/>
      <c r="B88" s="79"/>
      <c r="C88" s="436"/>
      <c r="D88" s="437"/>
      <c r="E88" s="437"/>
      <c r="F88" s="437"/>
      <c r="G88" s="437"/>
      <c r="H88" s="437"/>
      <c r="I88" s="437"/>
      <c r="J88" s="437"/>
      <c r="K88" s="437"/>
      <c r="L88" s="438"/>
      <c r="M88" s="117"/>
      <c r="N88" s="318"/>
      <c r="O88" s="319"/>
    </row>
    <row r="89" spans="1:241" s="8" customFormat="1" ht="22.5" customHeight="1">
      <c r="A89" s="295"/>
      <c r="B89" s="79"/>
      <c r="C89" s="436"/>
      <c r="D89" s="437"/>
      <c r="E89" s="437"/>
      <c r="F89" s="437"/>
      <c r="G89" s="437"/>
      <c r="H89" s="437"/>
      <c r="I89" s="437"/>
      <c r="J89" s="437"/>
      <c r="K89" s="437"/>
      <c r="L89" s="438"/>
      <c r="M89" s="117"/>
      <c r="N89" s="318"/>
      <c r="O89" s="319"/>
    </row>
    <row r="90" spans="1:241" s="8" customFormat="1" ht="22.5" customHeight="1">
      <c r="A90" s="295"/>
      <c r="B90" s="150"/>
      <c r="C90" s="436"/>
      <c r="D90" s="437"/>
      <c r="E90" s="437"/>
      <c r="F90" s="437"/>
      <c r="G90" s="437"/>
      <c r="H90" s="437"/>
      <c r="I90" s="437"/>
      <c r="J90" s="437"/>
      <c r="K90" s="437"/>
      <c r="L90" s="438"/>
      <c r="M90" s="117"/>
      <c r="N90" s="318"/>
      <c r="O90" s="319"/>
      <c r="IG90" s="320"/>
    </row>
    <row r="91" spans="1:241" s="8" customFormat="1" ht="22.5" customHeight="1">
      <c r="A91" s="295"/>
      <c r="B91" s="79"/>
      <c r="C91" s="436"/>
      <c r="D91" s="437"/>
      <c r="E91" s="437"/>
      <c r="F91" s="437"/>
      <c r="G91" s="437"/>
      <c r="H91" s="437"/>
      <c r="I91" s="437"/>
      <c r="J91" s="437"/>
      <c r="K91" s="437"/>
      <c r="L91" s="438"/>
      <c r="M91" s="117"/>
      <c r="N91" s="318"/>
      <c r="O91" s="319"/>
      <c r="IG91" s="320"/>
    </row>
    <row r="92" spans="1:241" s="8" customFormat="1" ht="22.5" customHeight="1">
      <c r="A92" s="295"/>
      <c r="B92" s="79"/>
      <c r="C92" s="436"/>
      <c r="D92" s="437"/>
      <c r="E92" s="437"/>
      <c r="F92" s="437"/>
      <c r="G92" s="437"/>
      <c r="H92" s="437"/>
      <c r="I92" s="437"/>
      <c r="J92" s="437"/>
      <c r="K92" s="437"/>
      <c r="L92" s="438"/>
      <c r="M92" s="117"/>
      <c r="N92" s="318"/>
      <c r="O92" s="319"/>
      <c r="IG92" s="320"/>
    </row>
    <row r="93" spans="1:241" s="8" customFormat="1" ht="22.5" customHeight="1">
      <c r="A93" s="295"/>
      <c r="B93" s="79"/>
      <c r="C93" s="436"/>
      <c r="D93" s="437"/>
      <c r="E93" s="437"/>
      <c r="F93" s="437"/>
      <c r="G93" s="437"/>
      <c r="H93" s="437"/>
      <c r="I93" s="437"/>
      <c r="J93" s="437"/>
      <c r="K93" s="437"/>
      <c r="L93" s="438"/>
      <c r="M93" s="117"/>
      <c r="N93" s="318"/>
      <c r="O93" s="319"/>
    </row>
    <row r="94" spans="1:241" s="8" customFormat="1" ht="22.5" customHeight="1">
      <c r="A94" s="295"/>
      <c r="B94" s="79"/>
      <c r="C94" s="436"/>
      <c r="D94" s="437"/>
      <c r="E94" s="437"/>
      <c r="F94" s="437"/>
      <c r="G94" s="437"/>
      <c r="H94" s="437"/>
      <c r="I94" s="437"/>
      <c r="J94" s="437"/>
      <c r="K94" s="437"/>
      <c r="L94" s="438"/>
      <c r="M94" s="117"/>
      <c r="N94" s="318"/>
      <c r="O94" s="319"/>
    </row>
    <row r="95" spans="1:241" s="8" customFormat="1" ht="22.5" customHeight="1">
      <c r="A95" s="295"/>
      <c r="B95" s="79"/>
      <c r="C95" s="436"/>
      <c r="D95" s="437"/>
      <c r="E95" s="437"/>
      <c r="F95" s="437"/>
      <c r="G95" s="437"/>
      <c r="H95" s="437"/>
      <c r="I95" s="437"/>
      <c r="J95" s="437"/>
      <c r="K95" s="437"/>
      <c r="L95" s="438"/>
      <c r="M95" s="117"/>
      <c r="N95" s="318"/>
      <c r="O95" s="319"/>
    </row>
    <row r="96" spans="1:241" s="8" customFormat="1" ht="22.5" customHeight="1">
      <c r="A96" s="295"/>
      <c r="B96" s="79"/>
      <c r="C96" s="436"/>
      <c r="D96" s="437"/>
      <c r="E96" s="437"/>
      <c r="F96" s="437"/>
      <c r="G96" s="437"/>
      <c r="H96" s="437"/>
      <c r="I96" s="437"/>
      <c r="J96" s="437"/>
      <c r="K96" s="437"/>
      <c r="L96" s="438"/>
      <c r="M96" s="117"/>
      <c r="N96" s="318"/>
      <c r="O96" s="319"/>
    </row>
    <row r="97" spans="1:15" s="8" customFormat="1" ht="22.5" customHeight="1">
      <c r="A97" s="295"/>
      <c r="B97" s="79"/>
      <c r="C97" s="436"/>
      <c r="D97" s="437"/>
      <c r="E97" s="437"/>
      <c r="F97" s="437"/>
      <c r="G97" s="437"/>
      <c r="H97" s="437"/>
      <c r="I97" s="437"/>
      <c r="J97" s="437"/>
      <c r="K97" s="437"/>
      <c r="L97" s="438"/>
      <c r="M97" s="117"/>
      <c r="N97" s="318"/>
      <c r="O97" s="319"/>
    </row>
    <row r="98" spans="1:15" s="8" customFormat="1" ht="22.5" customHeight="1">
      <c r="A98" s="295"/>
      <c r="B98" s="79"/>
      <c r="C98" s="436"/>
      <c r="D98" s="437"/>
      <c r="E98" s="437"/>
      <c r="F98" s="437"/>
      <c r="G98" s="437"/>
      <c r="H98" s="437"/>
      <c r="I98" s="437"/>
      <c r="J98" s="437"/>
      <c r="K98" s="437"/>
      <c r="L98" s="438"/>
      <c r="M98" s="117"/>
      <c r="N98" s="318"/>
      <c r="O98" s="319"/>
    </row>
    <row r="99" spans="1:15" s="8" customFormat="1" ht="22.5" customHeight="1">
      <c r="A99" s="295"/>
      <c r="B99" s="79"/>
      <c r="C99" s="436"/>
      <c r="D99" s="437"/>
      <c r="E99" s="437"/>
      <c r="F99" s="437"/>
      <c r="G99" s="437"/>
      <c r="H99" s="437"/>
      <c r="I99" s="437"/>
      <c r="J99" s="437"/>
      <c r="K99" s="437"/>
      <c r="L99" s="438"/>
      <c r="M99" s="117"/>
      <c r="N99" s="318"/>
      <c r="O99" s="319"/>
    </row>
    <row r="100" spans="1:15" s="8" customFormat="1" ht="22.5" customHeight="1">
      <c r="A100" s="295"/>
      <c r="B100" s="79"/>
      <c r="C100" s="436"/>
      <c r="D100" s="437"/>
      <c r="E100" s="437"/>
      <c r="F100" s="437"/>
      <c r="G100" s="437"/>
      <c r="H100" s="437"/>
      <c r="I100" s="437"/>
      <c r="J100" s="437"/>
      <c r="K100" s="437"/>
      <c r="L100" s="438"/>
      <c r="M100" s="117"/>
      <c r="N100" s="318"/>
      <c r="O100" s="319"/>
    </row>
    <row r="101" spans="1:15" s="8" customFormat="1" ht="22.5" customHeight="1">
      <c r="A101" s="295"/>
      <c r="B101" s="79"/>
      <c r="C101" s="436"/>
      <c r="D101" s="437"/>
      <c r="E101" s="437"/>
      <c r="F101" s="437"/>
      <c r="G101" s="437"/>
      <c r="H101" s="437"/>
      <c r="I101" s="437"/>
      <c r="J101" s="437"/>
      <c r="K101" s="437"/>
      <c r="L101" s="438"/>
      <c r="M101" s="117"/>
      <c r="N101" s="318"/>
      <c r="O101" s="319"/>
    </row>
    <row r="102" spans="1:15" s="8" customFormat="1" ht="22.5" customHeight="1">
      <c r="A102" s="295"/>
      <c r="B102" s="79"/>
      <c r="C102" s="436"/>
      <c r="D102" s="437"/>
      <c r="E102" s="437"/>
      <c r="F102" s="437"/>
      <c r="G102" s="437"/>
      <c r="H102" s="437"/>
      <c r="I102" s="437"/>
      <c r="J102" s="437"/>
      <c r="K102" s="437"/>
      <c r="L102" s="438"/>
      <c r="M102" s="117"/>
      <c r="N102" s="318"/>
      <c r="O102" s="319"/>
    </row>
    <row r="103" spans="1:15" s="8" customFormat="1" ht="22.5" customHeight="1">
      <c r="A103" s="295"/>
      <c r="B103" s="79"/>
      <c r="C103" s="436"/>
      <c r="D103" s="437"/>
      <c r="E103" s="437"/>
      <c r="F103" s="437"/>
      <c r="G103" s="437"/>
      <c r="H103" s="437"/>
      <c r="I103" s="437"/>
      <c r="J103" s="437"/>
      <c r="K103" s="437"/>
      <c r="L103" s="438"/>
      <c r="M103" s="117"/>
      <c r="N103" s="318"/>
      <c r="O103" s="319"/>
    </row>
    <row r="104" spans="1:15" s="57" customFormat="1" ht="6" customHeight="1">
      <c r="A104" s="184"/>
      <c r="B104" s="80"/>
      <c r="C104" s="80"/>
      <c r="D104" s="80"/>
      <c r="E104" s="76"/>
      <c r="F104" s="76"/>
      <c r="G104" s="76"/>
      <c r="H104" s="76"/>
      <c r="I104" s="76"/>
      <c r="J104" s="80"/>
      <c r="K104" s="80"/>
      <c r="L104" s="81"/>
      <c r="M104" s="19"/>
      <c r="N104" s="48"/>
      <c r="O104" s="270"/>
    </row>
    <row r="105" spans="1:15" s="16" customFormat="1" ht="23.25" customHeight="1">
      <c r="A105" s="278"/>
      <c r="B105" s="439" t="s">
        <v>6</v>
      </c>
      <c r="C105" s="439"/>
      <c r="D105" s="439"/>
      <c r="E105" s="439"/>
      <c r="F105" s="439"/>
      <c r="G105" s="439"/>
      <c r="H105" s="439"/>
      <c r="I105" s="439"/>
      <c r="J105" s="439"/>
      <c r="K105" s="439"/>
      <c r="L105" s="439"/>
      <c r="M105" s="439"/>
      <c r="N105" s="439"/>
      <c r="O105" s="474"/>
    </row>
    <row r="106" spans="1:15" ht="12.75" customHeight="1">
      <c r="A106" s="270"/>
      <c r="B106" s="190" t="str">
        <f>B58</f>
        <v>FAPESP, AGOSTO DE 2015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5"/>
      <c r="N106" s="16">
        <v>2</v>
      </c>
      <c r="O106" s="474"/>
    </row>
    <row r="107" spans="1:15">
      <c r="O107" s="184"/>
    </row>
    <row r="108" spans="1:15" ht="18">
      <c r="B108" s="310" t="str">
        <f>B60</f>
        <v>1- MATERIAL DE CONSUMO A SER ADQUIRIDO NO BRASIL</v>
      </c>
    </row>
    <row r="109" spans="1:15">
      <c r="B109" s="443" t="s">
        <v>1</v>
      </c>
      <c r="C109" s="452" t="s">
        <v>8</v>
      </c>
      <c r="D109" s="468"/>
      <c r="E109" s="468"/>
      <c r="F109" s="468"/>
      <c r="G109" s="468"/>
      <c r="H109" s="468"/>
      <c r="I109" s="468"/>
      <c r="J109" s="468"/>
      <c r="K109" s="468"/>
      <c r="L109" s="468"/>
      <c r="M109" s="444" t="s">
        <v>133</v>
      </c>
      <c r="N109" s="446" t="s">
        <v>2</v>
      </c>
    </row>
    <row r="110" spans="1:15">
      <c r="B110" s="443"/>
      <c r="C110" s="468"/>
      <c r="D110" s="468"/>
      <c r="E110" s="468"/>
      <c r="F110" s="468"/>
      <c r="G110" s="468"/>
      <c r="H110" s="468"/>
      <c r="I110" s="468"/>
      <c r="J110" s="468"/>
      <c r="K110" s="468"/>
      <c r="L110" s="468"/>
      <c r="M110" s="445"/>
      <c r="N110" s="447"/>
    </row>
    <row r="111" spans="1:15" s="8" customFormat="1" ht="22.5" customHeight="1">
      <c r="A111" s="283"/>
      <c r="B111" s="150"/>
      <c r="C111" s="436"/>
      <c r="D111" s="437"/>
      <c r="E111" s="437"/>
      <c r="F111" s="437"/>
      <c r="G111" s="437"/>
      <c r="H111" s="437"/>
      <c r="I111" s="437"/>
      <c r="J111" s="437"/>
      <c r="K111" s="437"/>
      <c r="L111" s="438"/>
      <c r="M111" s="117"/>
      <c r="N111" s="318"/>
      <c r="O111" s="283"/>
    </row>
    <row r="112" spans="1:15" s="8" customFormat="1" ht="22.5" customHeight="1">
      <c r="A112" s="283"/>
      <c r="B112" s="79"/>
      <c r="C112" s="436"/>
      <c r="D112" s="437"/>
      <c r="E112" s="437"/>
      <c r="F112" s="437"/>
      <c r="G112" s="437"/>
      <c r="H112" s="437"/>
      <c r="I112" s="437"/>
      <c r="J112" s="437"/>
      <c r="K112" s="437"/>
      <c r="L112" s="438"/>
      <c r="M112" s="117"/>
      <c r="N112" s="318"/>
      <c r="O112" s="283"/>
    </row>
    <row r="113" spans="1:15" s="8" customFormat="1" ht="22.5" customHeight="1">
      <c r="A113" s="283"/>
      <c r="B113" s="79"/>
      <c r="C113" s="436"/>
      <c r="D113" s="437"/>
      <c r="E113" s="437"/>
      <c r="F113" s="437"/>
      <c r="G113" s="437"/>
      <c r="H113" s="437"/>
      <c r="I113" s="437"/>
      <c r="J113" s="437"/>
      <c r="K113" s="437"/>
      <c r="L113" s="438"/>
      <c r="M113" s="117"/>
      <c r="N113" s="318"/>
      <c r="O113" s="283"/>
    </row>
    <row r="114" spans="1:15" s="8" customFormat="1" ht="22.5" customHeight="1">
      <c r="A114" s="283"/>
      <c r="B114" s="79"/>
      <c r="C114" s="436"/>
      <c r="D114" s="437"/>
      <c r="E114" s="437"/>
      <c r="F114" s="437"/>
      <c r="G114" s="437"/>
      <c r="H114" s="437"/>
      <c r="I114" s="437"/>
      <c r="J114" s="437"/>
      <c r="K114" s="437"/>
      <c r="L114" s="438"/>
      <c r="M114" s="117"/>
      <c r="N114" s="318"/>
      <c r="O114" s="283"/>
    </row>
    <row r="115" spans="1:15" s="8" customFormat="1" ht="22.5" customHeight="1">
      <c r="A115" s="283"/>
      <c r="B115" s="79"/>
      <c r="C115" s="436"/>
      <c r="D115" s="437"/>
      <c r="E115" s="437"/>
      <c r="F115" s="437"/>
      <c r="G115" s="437"/>
      <c r="H115" s="437"/>
      <c r="I115" s="437"/>
      <c r="J115" s="437"/>
      <c r="K115" s="437"/>
      <c r="L115" s="438"/>
      <c r="M115" s="117"/>
      <c r="N115" s="318"/>
      <c r="O115" s="283"/>
    </row>
    <row r="116" spans="1:15" s="8" customFormat="1" ht="22.5" customHeight="1">
      <c r="A116" s="283"/>
      <c r="B116" s="79"/>
      <c r="C116" s="436"/>
      <c r="D116" s="437"/>
      <c r="E116" s="437"/>
      <c r="F116" s="437"/>
      <c r="G116" s="437"/>
      <c r="H116" s="437"/>
      <c r="I116" s="437"/>
      <c r="J116" s="437"/>
      <c r="K116" s="437"/>
      <c r="L116" s="438"/>
      <c r="M116" s="117"/>
      <c r="N116" s="318"/>
      <c r="O116" s="283"/>
    </row>
    <row r="117" spans="1:15" s="8" customFormat="1" ht="22.5" customHeight="1">
      <c r="A117" s="283"/>
      <c r="B117" s="79"/>
      <c r="C117" s="436"/>
      <c r="D117" s="437"/>
      <c r="E117" s="437"/>
      <c r="F117" s="437"/>
      <c r="G117" s="437"/>
      <c r="H117" s="437"/>
      <c r="I117" s="437"/>
      <c r="J117" s="437"/>
      <c r="K117" s="437"/>
      <c r="L117" s="438"/>
      <c r="M117" s="117"/>
      <c r="N117" s="318"/>
      <c r="O117" s="283"/>
    </row>
    <row r="118" spans="1:15" s="8" customFormat="1" ht="22.5" customHeight="1">
      <c r="A118" s="283"/>
      <c r="B118" s="79"/>
      <c r="C118" s="436"/>
      <c r="D118" s="437"/>
      <c r="E118" s="437"/>
      <c r="F118" s="437"/>
      <c r="G118" s="437"/>
      <c r="H118" s="437"/>
      <c r="I118" s="437"/>
      <c r="J118" s="437"/>
      <c r="K118" s="437"/>
      <c r="L118" s="438"/>
      <c r="M118" s="117"/>
      <c r="N118" s="318"/>
      <c r="O118" s="283"/>
    </row>
    <row r="119" spans="1:15" s="8" customFormat="1" ht="22.5" customHeight="1">
      <c r="A119" s="283"/>
      <c r="B119" s="79"/>
      <c r="C119" s="436"/>
      <c r="D119" s="437"/>
      <c r="E119" s="437"/>
      <c r="F119" s="437"/>
      <c r="G119" s="437"/>
      <c r="H119" s="437"/>
      <c r="I119" s="437"/>
      <c r="J119" s="437"/>
      <c r="K119" s="437"/>
      <c r="L119" s="438"/>
      <c r="M119" s="117"/>
      <c r="N119" s="318"/>
      <c r="O119" s="283"/>
    </row>
    <row r="120" spans="1:15" s="8" customFormat="1" ht="22.5" customHeight="1">
      <c r="A120" s="283"/>
      <c r="B120" s="79"/>
      <c r="C120" s="436"/>
      <c r="D120" s="437"/>
      <c r="E120" s="437"/>
      <c r="F120" s="437"/>
      <c r="G120" s="437"/>
      <c r="H120" s="437"/>
      <c r="I120" s="437"/>
      <c r="J120" s="437"/>
      <c r="K120" s="437"/>
      <c r="L120" s="438"/>
      <c r="M120" s="117"/>
      <c r="N120" s="318"/>
      <c r="O120" s="283"/>
    </row>
    <row r="121" spans="1:15" s="8" customFormat="1" ht="22.5" customHeight="1">
      <c r="A121" s="283"/>
      <c r="B121" s="79"/>
      <c r="C121" s="436"/>
      <c r="D121" s="437"/>
      <c r="E121" s="437"/>
      <c r="F121" s="437"/>
      <c r="G121" s="437"/>
      <c r="H121" s="437"/>
      <c r="I121" s="437"/>
      <c r="J121" s="437"/>
      <c r="K121" s="437"/>
      <c r="L121" s="438"/>
      <c r="M121" s="117"/>
      <c r="N121" s="318"/>
      <c r="O121" s="283"/>
    </row>
    <row r="122" spans="1:15" s="8" customFormat="1" ht="22.5" customHeight="1">
      <c r="A122" s="283"/>
      <c r="B122" s="79"/>
      <c r="C122" s="436"/>
      <c r="D122" s="437"/>
      <c r="E122" s="437"/>
      <c r="F122" s="437"/>
      <c r="G122" s="437"/>
      <c r="H122" s="437"/>
      <c r="I122" s="437"/>
      <c r="J122" s="437"/>
      <c r="K122" s="437"/>
      <c r="L122" s="438"/>
      <c r="M122" s="117"/>
      <c r="N122" s="318"/>
      <c r="O122" s="283"/>
    </row>
    <row r="123" spans="1:15" s="8" customFormat="1" ht="22.5" customHeight="1">
      <c r="A123" s="283"/>
      <c r="B123" s="79"/>
      <c r="C123" s="436"/>
      <c r="D123" s="437"/>
      <c r="E123" s="437"/>
      <c r="F123" s="437"/>
      <c r="G123" s="437"/>
      <c r="H123" s="437"/>
      <c r="I123" s="437"/>
      <c r="J123" s="437"/>
      <c r="K123" s="437"/>
      <c r="L123" s="438"/>
      <c r="M123" s="117"/>
      <c r="N123" s="318"/>
      <c r="O123" s="283"/>
    </row>
    <row r="124" spans="1:15" s="8" customFormat="1" ht="22.5" customHeight="1">
      <c r="A124" s="283"/>
      <c r="B124" s="79"/>
      <c r="C124" s="436"/>
      <c r="D124" s="437"/>
      <c r="E124" s="437"/>
      <c r="F124" s="437"/>
      <c r="G124" s="437"/>
      <c r="H124" s="437"/>
      <c r="I124" s="437"/>
      <c r="J124" s="437"/>
      <c r="K124" s="437"/>
      <c r="L124" s="438"/>
      <c r="M124" s="117"/>
      <c r="N124" s="318"/>
      <c r="O124" s="283"/>
    </row>
    <row r="125" spans="1:15" s="8" customFormat="1" ht="22.5" customHeight="1">
      <c r="A125" s="283"/>
      <c r="B125" s="79"/>
      <c r="C125" s="436"/>
      <c r="D125" s="437"/>
      <c r="E125" s="437"/>
      <c r="F125" s="437"/>
      <c r="G125" s="437"/>
      <c r="H125" s="437"/>
      <c r="I125" s="437"/>
      <c r="J125" s="437"/>
      <c r="K125" s="437"/>
      <c r="L125" s="438"/>
      <c r="M125" s="117"/>
      <c r="N125" s="318"/>
      <c r="O125" s="283"/>
    </row>
    <row r="126" spans="1:15" s="8" customFormat="1" ht="22.5" customHeight="1">
      <c r="A126" s="283"/>
      <c r="B126" s="79"/>
      <c r="C126" s="436"/>
      <c r="D126" s="437"/>
      <c r="E126" s="437"/>
      <c r="F126" s="437"/>
      <c r="G126" s="437"/>
      <c r="H126" s="437"/>
      <c r="I126" s="437"/>
      <c r="J126" s="437"/>
      <c r="K126" s="437"/>
      <c r="L126" s="438"/>
      <c r="M126" s="117"/>
      <c r="N126" s="318"/>
      <c r="O126" s="283"/>
    </row>
    <row r="127" spans="1:15" s="8" customFormat="1" ht="22.5" customHeight="1">
      <c r="A127" s="283"/>
      <c r="B127" s="79"/>
      <c r="C127" s="436"/>
      <c r="D127" s="437"/>
      <c r="E127" s="437"/>
      <c r="F127" s="437"/>
      <c r="G127" s="437"/>
      <c r="H127" s="437"/>
      <c r="I127" s="437"/>
      <c r="J127" s="437"/>
      <c r="K127" s="437"/>
      <c r="L127" s="438"/>
      <c r="M127" s="117"/>
      <c r="N127" s="318"/>
      <c r="O127" s="283"/>
    </row>
    <row r="128" spans="1:15" s="8" customFormat="1" ht="22.5" customHeight="1">
      <c r="A128" s="283"/>
      <c r="B128" s="79"/>
      <c r="C128" s="436"/>
      <c r="D128" s="437"/>
      <c r="E128" s="437"/>
      <c r="F128" s="437"/>
      <c r="G128" s="437"/>
      <c r="H128" s="437"/>
      <c r="I128" s="437"/>
      <c r="J128" s="437"/>
      <c r="K128" s="437"/>
      <c r="L128" s="438"/>
      <c r="M128" s="117"/>
      <c r="N128" s="318"/>
      <c r="O128" s="283"/>
    </row>
    <row r="129" spans="1:15" s="8" customFormat="1" ht="22.5" customHeight="1">
      <c r="A129" s="283"/>
      <c r="B129" s="79"/>
      <c r="C129" s="436"/>
      <c r="D129" s="437"/>
      <c r="E129" s="437"/>
      <c r="F129" s="437"/>
      <c r="G129" s="437"/>
      <c r="H129" s="437"/>
      <c r="I129" s="437"/>
      <c r="J129" s="437"/>
      <c r="K129" s="437"/>
      <c r="L129" s="438"/>
      <c r="M129" s="117"/>
      <c r="N129" s="318"/>
      <c r="O129" s="283"/>
    </row>
    <row r="130" spans="1:15" s="8" customFormat="1" ht="22.5" customHeight="1">
      <c r="A130" s="283"/>
      <c r="B130" s="79"/>
      <c r="C130" s="436"/>
      <c r="D130" s="437"/>
      <c r="E130" s="437"/>
      <c r="F130" s="437"/>
      <c r="G130" s="437"/>
      <c r="H130" s="437"/>
      <c r="I130" s="437"/>
      <c r="J130" s="437"/>
      <c r="K130" s="437"/>
      <c r="L130" s="438"/>
      <c r="M130" s="117"/>
      <c r="N130" s="318"/>
      <c r="O130" s="283"/>
    </row>
    <row r="131" spans="1:15" s="8" customFormat="1" ht="22.5" customHeight="1">
      <c r="A131" s="283"/>
      <c r="B131" s="79"/>
      <c r="C131" s="436"/>
      <c r="D131" s="437"/>
      <c r="E131" s="437"/>
      <c r="F131" s="437"/>
      <c r="G131" s="437"/>
      <c r="H131" s="437"/>
      <c r="I131" s="437"/>
      <c r="J131" s="437"/>
      <c r="K131" s="437"/>
      <c r="L131" s="438"/>
      <c r="M131" s="117"/>
      <c r="N131" s="318"/>
      <c r="O131" s="283"/>
    </row>
    <row r="132" spans="1:15" s="8" customFormat="1" ht="22.5" customHeight="1">
      <c r="A132" s="283"/>
      <c r="B132" s="79"/>
      <c r="C132" s="436"/>
      <c r="D132" s="437"/>
      <c r="E132" s="437"/>
      <c r="F132" s="437"/>
      <c r="G132" s="437"/>
      <c r="H132" s="437"/>
      <c r="I132" s="437"/>
      <c r="J132" s="437"/>
      <c r="K132" s="437"/>
      <c r="L132" s="438"/>
      <c r="M132" s="117"/>
      <c r="N132" s="318"/>
      <c r="O132" s="283"/>
    </row>
    <row r="133" spans="1:15" s="8" customFormat="1" ht="22.5" customHeight="1">
      <c r="A133" s="283"/>
      <c r="B133" s="79"/>
      <c r="C133" s="436"/>
      <c r="D133" s="437"/>
      <c r="E133" s="437"/>
      <c r="F133" s="437"/>
      <c r="G133" s="437"/>
      <c r="H133" s="437"/>
      <c r="I133" s="437"/>
      <c r="J133" s="437"/>
      <c r="K133" s="437"/>
      <c r="L133" s="438"/>
      <c r="M133" s="117"/>
      <c r="N133" s="318"/>
      <c r="O133" s="283"/>
    </row>
    <row r="134" spans="1:15" s="8" customFormat="1" ht="22.5" customHeight="1">
      <c r="A134" s="283"/>
      <c r="B134" s="79"/>
      <c r="C134" s="436"/>
      <c r="D134" s="437"/>
      <c r="E134" s="437"/>
      <c r="F134" s="437"/>
      <c r="G134" s="437"/>
      <c r="H134" s="437"/>
      <c r="I134" s="437"/>
      <c r="J134" s="437"/>
      <c r="K134" s="437"/>
      <c r="L134" s="438"/>
      <c r="M134" s="117"/>
      <c r="N134" s="318"/>
      <c r="O134" s="283"/>
    </row>
    <row r="135" spans="1:15" s="8" customFormat="1" ht="22.5" customHeight="1">
      <c r="A135" s="283"/>
      <c r="B135" s="79"/>
      <c r="C135" s="436"/>
      <c r="D135" s="437"/>
      <c r="E135" s="437"/>
      <c r="F135" s="437"/>
      <c r="G135" s="437"/>
      <c r="H135" s="437"/>
      <c r="I135" s="437"/>
      <c r="J135" s="437"/>
      <c r="K135" s="437"/>
      <c r="L135" s="438"/>
      <c r="M135" s="117"/>
      <c r="N135" s="318"/>
      <c r="O135" s="283"/>
    </row>
    <row r="136" spans="1:15" s="8" customFormat="1" ht="22.5" customHeight="1">
      <c r="A136" s="283"/>
      <c r="B136" s="79"/>
      <c r="C136" s="436"/>
      <c r="D136" s="437"/>
      <c r="E136" s="437"/>
      <c r="F136" s="437"/>
      <c r="G136" s="437"/>
      <c r="H136" s="437"/>
      <c r="I136" s="437"/>
      <c r="J136" s="437"/>
      <c r="K136" s="437"/>
      <c r="L136" s="438"/>
      <c r="M136" s="117"/>
      <c r="N136" s="318"/>
      <c r="O136" s="283"/>
    </row>
    <row r="137" spans="1:15" s="8" customFormat="1" ht="22.5" customHeight="1">
      <c r="A137" s="283"/>
      <c r="B137" s="79"/>
      <c r="C137" s="436"/>
      <c r="D137" s="437"/>
      <c r="E137" s="437"/>
      <c r="F137" s="437"/>
      <c r="G137" s="437"/>
      <c r="H137" s="437"/>
      <c r="I137" s="437"/>
      <c r="J137" s="437"/>
      <c r="K137" s="437"/>
      <c r="L137" s="438"/>
      <c r="M137" s="117"/>
      <c r="N137" s="318"/>
      <c r="O137" s="283"/>
    </row>
    <row r="138" spans="1:15" s="8" customFormat="1" ht="22.5" customHeight="1">
      <c r="A138" s="283"/>
      <c r="B138" s="150"/>
      <c r="C138" s="436"/>
      <c r="D138" s="437"/>
      <c r="E138" s="437"/>
      <c r="F138" s="437"/>
      <c r="G138" s="437"/>
      <c r="H138" s="437"/>
      <c r="I138" s="437"/>
      <c r="J138" s="437"/>
      <c r="K138" s="437"/>
      <c r="L138" s="438"/>
      <c r="M138" s="117"/>
      <c r="N138" s="318"/>
      <c r="O138" s="283"/>
    </row>
    <row r="139" spans="1:15" s="8" customFormat="1" ht="22.5" customHeight="1">
      <c r="A139" s="283"/>
      <c r="B139" s="79"/>
      <c r="C139" s="436"/>
      <c r="D139" s="437"/>
      <c r="E139" s="437"/>
      <c r="F139" s="437"/>
      <c r="G139" s="437"/>
      <c r="H139" s="437"/>
      <c r="I139" s="437"/>
      <c r="J139" s="437"/>
      <c r="K139" s="437"/>
      <c r="L139" s="438"/>
      <c r="M139" s="117"/>
      <c r="N139" s="318"/>
      <c r="O139" s="283"/>
    </row>
    <row r="140" spans="1:15" s="8" customFormat="1" ht="22.5" customHeight="1">
      <c r="A140" s="283"/>
      <c r="B140" s="79"/>
      <c r="C140" s="436"/>
      <c r="D140" s="437"/>
      <c r="E140" s="437"/>
      <c r="F140" s="437"/>
      <c r="G140" s="437"/>
      <c r="H140" s="437"/>
      <c r="I140" s="437"/>
      <c r="J140" s="437"/>
      <c r="K140" s="437"/>
      <c r="L140" s="438"/>
      <c r="M140" s="117"/>
      <c r="N140" s="318"/>
      <c r="O140" s="283"/>
    </row>
    <row r="141" spans="1:15" s="8" customFormat="1" ht="22.5" customHeight="1">
      <c r="A141" s="283"/>
      <c r="B141" s="79"/>
      <c r="C141" s="436"/>
      <c r="D141" s="437"/>
      <c r="E141" s="437"/>
      <c r="F141" s="437"/>
      <c r="G141" s="437"/>
      <c r="H141" s="437"/>
      <c r="I141" s="437"/>
      <c r="J141" s="437"/>
      <c r="K141" s="437"/>
      <c r="L141" s="438"/>
      <c r="M141" s="117"/>
      <c r="N141" s="318"/>
      <c r="O141" s="283"/>
    </row>
    <row r="142" spans="1:15" s="8" customFormat="1" ht="22.5" customHeight="1">
      <c r="A142" s="283"/>
      <c r="B142" s="79"/>
      <c r="C142" s="436"/>
      <c r="D142" s="437"/>
      <c r="E142" s="437"/>
      <c r="F142" s="437"/>
      <c r="G142" s="437"/>
      <c r="H142" s="437"/>
      <c r="I142" s="437"/>
      <c r="J142" s="437"/>
      <c r="K142" s="437"/>
      <c r="L142" s="438"/>
      <c r="M142" s="117"/>
      <c r="N142" s="318"/>
      <c r="O142" s="283"/>
    </row>
    <row r="143" spans="1:15" s="8" customFormat="1" ht="22.5" customHeight="1">
      <c r="A143" s="283"/>
      <c r="B143" s="79"/>
      <c r="C143" s="436"/>
      <c r="D143" s="437"/>
      <c r="E143" s="437"/>
      <c r="F143" s="437"/>
      <c r="G143" s="437"/>
      <c r="H143" s="437"/>
      <c r="I143" s="437"/>
      <c r="J143" s="437"/>
      <c r="K143" s="437"/>
      <c r="L143" s="438"/>
      <c r="M143" s="117"/>
      <c r="N143" s="318"/>
      <c r="O143" s="283"/>
    </row>
    <row r="144" spans="1:15" s="8" customFormat="1" ht="22.5" customHeight="1">
      <c r="A144" s="283"/>
      <c r="B144" s="79"/>
      <c r="C144" s="436"/>
      <c r="D144" s="437"/>
      <c r="E144" s="437"/>
      <c r="F144" s="437"/>
      <c r="G144" s="437"/>
      <c r="H144" s="437"/>
      <c r="I144" s="437"/>
      <c r="J144" s="437"/>
      <c r="K144" s="437"/>
      <c r="L144" s="438"/>
      <c r="M144" s="117"/>
      <c r="N144" s="318"/>
      <c r="O144" s="283"/>
    </row>
    <row r="145" spans="1:15" s="8" customFormat="1" ht="22.5" customHeight="1">
      <c r="A145" s="283"/>
      <c r="B145" s="79"/>
      <c r="C145" s="436"/>
      <c r="D145" s="437"/>
      <c r="E145" s="437"/>
      <c r="F145" s="437"/>
      <c r="G145" s="437"/>
      <c r="H145" s="437"/>
      <c r="I145" s="437"/>
      <c r="J145" s="437"/>
      <c r="K145" s="437"/>
      <c r="L145" s="438"/>
      <c r="M145" s="117"/>
      <c r="N145" s="318"/>
      <c r="O145" s="283"/>
    </row>
    <row r="146" spans="1:15" s="8" customFormat="1" ht="22.5" customHeight="1">
      <c r="A146" s="283"/>
      <c r="B146" s="79"/>
      <c r="C146" s="436"/>
      <c r="D146" s="437"/>
      <c r="E146" s="437"/>
      <c r="F146" s="437"/>
      <c r="G146" s="437"/>
      <c r="H146" s="437"/>
      <c r="I146" s="437"/>
      <c r="J146" s="437"/>
      <c r="K146" s="437"/>
      <c r="L146" s="438"/>
      <c r="M146" s="117"/>
      <c r="N146" s="318"/>
      <c r="O146" s="283"/>
    </row>
    <row r="147" spans="1:15" s="8" customFormat="1" ht="22.5" customHeight="1">
      <c r="A147" s="283"/>
      <c r="B147" s="79"/>
      <c r="C147" s="436"/>
      <c r="D147" s="437"/>
      <c r="E147" s="437"/>
      <c r="F147" s="437"/>
      <c r="G147" s="437"/>
      <c r="H147" s="437"/>
      <c r="I147" s="437"/>
      <c r="J147" s="437"/>
      <c r="K147" s="437"/>
      <c r="L147" s="438"/>
      <c r="M147" s="117"/>
      <c r="N147" s="318"/>
      <c r="O147" s="283"/>
    </row>
    <row r="148" spans="1:15" s="8" customFormat="1" ht="22.5" customHeight="1">
      <c r="A148" s="283"/>
      <c r="B148" s="79"/>
      <c r="C148" s="436"/>
      <c r="D148" s="437"/>
      <c r="E148" s="437"/>
      <c r="F148" s="437"/>
      <c r="G148" s="437"/>
      <c r="H148" s="437"/>
      <c r="I148" s="437"/>
      <c r="J148" s="437"/>
      <c r="K148" s="437"/>
      <c r="L148" s="438"/>
      <c r="M148" s="117"/>
      <c r="N148" s="318"/>
      <c r="O148" s="283"/>
    </row>
    <row r="149" spans="1:15" s="8" customFormat="1" ht="22.5" customHeight="1">
      <c r="A149" s="283"/>
      <c r="B149" s="79"/>
      <c r="C149" s="436"/>
      <c r="D149" s="437"/>
      <c r="E149" s="437"/>
      <c r="F149" s="437"/>
      <c r="G149" s="437"/>
      <c r="H149" s="437"/>
      <c r="I149" s="437"/>
      <c r="J149" s="437"/>
      <c r="K149" s="437"/>
      <c r="L149" s="438"/>
      <c r="M149" s="117"/>
      <c r="N149" s="318"/>
      <c r="O149" s="283"/>
    </row>
    <row r="150" spans="1:15" s="8" customFormat="1" ht="22.5" customHeight="1">
      <c r="A150" s="283"/>
      <c r="B150" s="79"/>
      <c r="C150" s="436"/>
      <c r="D150" s="437"/>
      <c r="E150" s="437"/>
      <c r="F150" s="437"/>
      <c r="G150" s="437"/>
      <c r="H150" s="437"/>
      <c r="I150" s="437"/>
      <c r="J150" s="437"/>
      <c r="K150" s="437"/>
      <c r="L150" s="438"/>
      <c r="M150" s="117"/>
      <c r="N150" s="318"/>
      <c r="O150" s="283"/>
    </row>
    <row r="151" spans="1:15" s="8" customFormat="1" ht="22.5" customHeight="1">
      <c r="A151" s="283"/>
      <c r="B151" s="79"/>
      <c r="C151" s="436"/>
      <c r="D151" s="437"/>
      <c r="E151" s="437"/>
      <c r="F151" s="437"/>
      <c r="G151" s="437"/>
      <c r="H151" s="437"/>
      <c r="I151" s="437"/>
      <c r="J151" s="437"/>
      <c r="K151" s="437"/>
      <c r="L151" s="438"/>
      <c r="M151" s="117"/>
      <c r="N151" s="318"/>
      <c r="O151" s="283"/>
    </row>
    <row r="152" spans="1:15" ht="4.5" customHeight="1">
      <c r="B152" s="80"/>
      <c r="C152" s="80"/>
      <c r="D152" s="80"/>
      <c r="E152" s="76"/>
      <c r="F152" s="76"/>
      <c r="G152" s="76"/>
      <c r="H152" s="76"/>
      <c r="I152" s="76"/>
      <c r="J152" s="80"/>
      <c r="K152" s="80"/>
      <c r="L152" s="81"/>
      <c r="M152" s="19"/>
    </row>
    <row r="153" spans="1:15" ht="19.5" customHeight="1">
      <c r="B153" s="439" t="s">
        <v>6</v>
      </c>
      <c r="C153" s="439"/>
      <c r="D153" s="439"/>
      <c r="E153" s="439"/>
      <c r="F153" s="439"/>
      <c r="G153" s="439"/>
      <c r="H153" s="439"/>
      <c r="I153" s="439"/>
      <c r="J153" s="439"/>
      <c r="K153" s="439"/>
      <c r="L153" s="439"/>
      <c r="M153" s="439"/>
      <c r="N153" s="439"/>
    </row>
    <row r="154" spans="1:15">
      <c r="B154" s="190" t="str">
        <f>B106</f>
        <v>FAPESP, AGOSTO DE 2015</v>
      </c>
      <c r="C154" s="313"/>
      <c r="D154" s="313"/>
      <c r="E154" s="313"/>
      <c r="F154" s="313"/>
      <c r="G154" s="313"/>
      <c r="H154" s="313"/>
      <c r="I154" s="313"/>
      <c r="J154" s="313"/>
      <c r="K154" s="313"/>
      <c r="L154" s="313"/>
      <c r="M154" s="95"/>
      <c r="N154" s="16">
        <v>3</v>
      </c>
    </row>
    <row r="155" spans="1:15"/>
    <row r="156" spans="1:15"/>
    <row r="157" spans="1:15">
      <c r="A157" s="314"/>
      <c r="O157" s="314"/>
    </row>
    <row r="158" spans="1:15">
      <c r="A158" s="314"/>
      <c r="O158" s="314"/>
    </row>
    <row r="159" spans="1:15">
      <c r="A159" s="314"/>
      <c r="O159" s="314"/>
    </row>
    <row r="160" spans="1:15">
      <c r="A160" s="314"/>
      <c r="O160" s="314"/>
    </row>
    <row r="161" spans="1:243">
      <c r="A161" s="314"/>
      <c r="O161" s="314"/>
    </row>
    <row r="162" spans="1:243">
      <c r="A162" s="314"/>
      <c r="O162" s="314"/>
    </row>
    <row r="163" spans="1:243">
      <c r="A163" s="314"/>
      <c r="O163" s="314"/>
    </row>
    <row r="164" spans="1:243"/>
    <row r="165" spans="1:243"/>
    <row r="166" spans="1:243"/>
    <row r="167" spans="1:243"/>
    <row r="168" spans="1:243" ht="16.5" customHeight="1">
      <c r="B168" s="172" t="s">
        <v>112</v>
      </c>
    </row>
    <row r="169" spans="1:243" ht="16.5" customHeight="1">
      <c r="B169" s="172" t="s">
        <v>113</v>
      </c>
    </row>
    <row r="170" spans="1:243"/>
    <row r="171" spans="1:243" ht="15">
      <c r="B171" s="104"/>
      <c r="E171" s="48"/>
      <c r="M171" s="59"/>
    </row>
    <row r="172" spans="1:243" ht="9.75" customHeight="1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>
      <c r="B173" s="469" t="s">
        <v>19</v>
      </c>
      <c r="C173" s="469"/>
      <c r="D173" s="469"/>
      <c r="E173" s="469"/>
      <c r="F173" s="469"/>
      <c r="G173" s="469"/>
      <c r="H173" s="469"/>
      <c r="I173" s="469"/>
      <c r="J173" s="469"/>
      <c r="K173" s="469"/>
      <c r="L173" s="469"/>
      <c r="M173" s="469"/>
      <c r="N173" s="469"/>
      <c r="O173" s="179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IE173" s="47"/>
      <c r="IF173" s="47"/>
      <c r="IG173" s="47"/>
      <c r="IH173" s="47"/>
      <c r="II173" s="47"/>
    </row>
    <row r="174" spans="1:243" ht="18.75" customHeight="1">
      <c r="B174" s="469" t="s">
        <v>20</v>
      </c>
      <c r="C174" s="469"/>
      <c r="D174" s="469"/>
      <c r="E174" s="469"/>
      <c r="F174" s="469"/>
      <c r="G174" s="469"/>
      <c r="H174" s="469"/>
      <c r="I174" s="469"/>
      <c r="J174" s="469"/>
      <c r="K174" s="469"/>
      <c r="L174" s="469"/>
      <c r="M174" s="469"/>
      <c r="N174" s="469"/>
      <c r="O174" s="179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IE174" s="47"/>
      <c r="IF174" s="47"/>
      <c r="IG174" s="47"/>
      <c r="IH174" s="47"/>
      <c r="II174" s="47"/>
    </row>
    <row r="175" spans="1:243" ht="9.75" customHeight="1">
      <c r="B175" s="83"/>
      <c r="C175" s="83"/>
      <c r="E175" s="83"/>
      <c r="F175" s="84"/>
      <c r="G175" s="84"/>
      <c r="H175" s="84"/>
      <c r="I175" s="84"/>
      <c r="J175" s="84"/>
      <c r="K175" s="84"/>
      <c r="L175" s="84"/>
      <c r="M175" s="84"/>
      <c r="N175" s="84"/>
      <c r="O175" s="179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IE175" s="47"/>
      <c r="IF175" s="47"/>
      <c r="IG175" s="47"/>
      <c r="IH175" s="47"/>
      <c r="II175" s="47"/>
    </row>
    <row r="176" spans="1:243" ht="19.5" customHeight="1">
      <c r="B176" s="475" t="s">
        <v>9</v>
      </c>
      <c r="C176" s="475"/>
      <c r="D176" s="475"/>
      <c r="E176" s="475"/>
      <c r="F176" s="475"/>
      <c r="G176" s="475"/>
      <c r="H176" s="475"/>
      <c r="I176" s="475"/>
      <c r="J176" s="475"/>
      <c r="K176" s="475"/>
      <c r="L176" s="475"/>
      <c r="M176" s="475"/>
      <c r="N176" s="475"/>
      <c r="O176" s="179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IE176" s="47"/>
      <c r="IF176" s="47"/>
      <c r="IG176" s="47"/>
      <c r="IH176" s="47"/>
      <c r="II176" s="47"/>
    </row>
    <row r="177" spans="2:243" ht="7.5" customHeight="1">
      <c r="B177" s="85"/>
      <c r="C177" s="85"/>
      <c r="E177" s="85"/>
      <c r="F177" s="2"/>
      <c r="G177" s="2"/>
      <c r="H177" s="2"/>
      <c r="I177" s="2"/>
      <c r="J177" s="2"/>
      <c r="K177" s="2"/>
      <c r="L177" s="2"/>
      <c r="M177" s="2"/>
      <c r="N177" s="2"/>
      <c r="O177" s="179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IE177" s="47"/>
      <c r="IF177" s="47"/>
      <c r="IG177" s="47"/>
      <c r="IH177" s="47"/>
      <c r="II177" s="47"/>
    </row>
    <row r="178" spans="2:243" ht="18" customHeight="1">
      <c r="B178" s="472" t="s">
        <v>21</v>
      </c>
      <c r="C178" s="472"/>
      <c r="D178" s="472"/>
      <c r="E178" s="472"/>
      <c r="F178" s="472"/>
      <c r="G178" s="472"/>
      <c r="H178" s="472"/>
      <c r="I178" s="472"/>
      <c r="J178" s="472"/>
      <c r="K178" s="472"/>
      <c r="L178" s="472"/>
      <c r="M178" s="472"/>
      <c r="N178" s="472"/>
      <c r="O178" s="179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IE178" s="47"/>
      <c r="IF178" s="47"/>
      <c r="IG178" s="47"/>
      <c r="IH178" s="47"/>
      <c r="II178" s="47"/>
    </row>
    <row r="179" spans="2:243" ht="13.5" customHeight="1">
      <c r="B179" s="471" t="s">
        <v>22</v>
      </c>
      <c r="C179" s="471"/>
      <c r="D179" s="471"/>
      <c r="E179" s="471"/>
      <c r="F179" s="471"/>
      <c r="G179" s="471"/>
      <c r="H179" s="471"/>
      <c r="I179" s="471"/>
      <c r="J179" s="471"/>
      <c r="K179" s="471"/>
      <c r="L179" s="471"/>
      <c r="M179" s="471"/>
      <c r="N179" s="471"/>
      <c r="O179" s="179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IE179" s="47"/>
      <c r="IF179" s="47"/>
      <c r="IG179" s="47"/>
      <c r="IH179" s="47"/>
      <c r="II179" s="47"/>
    </row>
    <row r="180" spans="2:243" ht="18" customHeight="1">
      <c r="B180" s="470" t="s">
        <v>23</v>
      </c>
      <c r="C180" s="470"/>
      <c r="D180" s="470"/>
      <c r="E180" s="470"/>
      <c r="F180" s="470"/>
      <c r="G180" s="470"/>
      <c r="H180" s="470"/>
      <c r="I180" s="470"/>
      <c r="J180" s="470"/>
      <c r="K180" s="470"/>
      <c r="L180" s="470"/>
      <c r="M180" s="470"/>
      <c r="N180" s="470"/>
      <c r="O180" s="179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IE180" s="49"/>
      <c r="IF180" s="49"/>
      <c r="IG180" s="49"/>
      <c r="IH180" s="49"/>
      <c r="II180" s="49"/>
    </row>
    <row r="181" spans="2:243" ht="18" customHeight="1">
      <c r="B181" s="470" t="s">
        <v>24</v>
      </c>
      <c r="C181" s="470"/>
      <c r="D181" s="470"/>
      <c r="E181" s="470"/>
      <c r="F181" s="470"/>
      <c r="G181" s="470"/>
      <c r="H181" s="470"/>
      <c r="I181" s="470"/>
      <c r="J181" s="470"/>
      <c r="K181" s="470"/>
      <c r="L181" s="470"/>
      <c r="M181" s="470"/>
      <c r="N181" s="470"/>
      <c r="O181" s="179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IE181" s="49"/>
      <c r="IF181" s="49"/>
      <c r="IG181" s="49"/>
      <c r="IH181" s="49"/>
      <c r="II181" s="49"/>
    </row>
    <row r="182" spans="2:243" ht="18" customHeight="1">
      <c r="B182" s="460" t="s">
        <v>144</v>
      </c>
      <c r="C182" s="460"/>
      <c r="D182" s="460"/>
      <c r="E182" s="460"/>
      <c r="F182" s="460"/>
      <c r="G182" s="460"/>
      <c r="H182" s="460"/>
      <c r="I182" s="460"/>
      <c r="J182" s="460"/>
      <c r="K182" s="460"/>
      <c r="L182" s="460"/>
      <c r="M182" s="460"/>
      <c r="N182" s="460"/>
    </row>
    <row r="183" spans="2:243" ht="18" customHeight="1">
      <c r="B183" s="460" t="s">
        <v>170</v>
      </c>
      <c r="C183" s="460"/>
      <c r="D183" s="460"/>
      <c r="E183" s="460"/>
      <c r="F183" s="460"/>
      <c r="G183" s="460"/>
      <c r="H183" s="460"/>
      <c r="I183" s="460"/>
      <c r="J183" s="460"/>
      <c r="K183" s="460"/>
      <c r="L183" s="460"/>
      <c r="M183" s="460"/>
      <c r="N183" s="460"/>
    </row>
    <row r="184" spans="2:243" ht="18" customHeight="1">
      <c r="B184" s="460" t="s">
        <v>138</v>
      </c>
      <c r="C184" s="460"/>
      <c r="D184" s="460"/>
      <c r="E184" s="460"/>
      <c r="F184" s="460"/>
      <c r="G184" s="460"/>
      <c r="H184" s="460"/>
      <c r="I184" s="460"/>
      <c r="J184" s="460"/>
      <c r="K184" s="460"/>
      <c r="L184" s="460"/>
      <c r="M184" s="460"/>
      <c r="N184" s="460"/>
    </row>
    <row r="185" spans="2:243" ht="18" customHeight="1">
      <c r="B185" s="460" t="s">
        <v>137</v>
      </c>
      <c r="C185" s="460"/>
      <c r="D185" s="460"/>
      <c r="E185" s="460"/>
      <c r="F185" s="460"/>
      <c r="G185" s="460"/>
      <c r="H185" s="460"/>
      <c r="I185" s="460"/>
      <c r="J185" s="460"/>
      <c r="K185" s="460"/>
      <c r="L185" s="460"/>
      <c r="M185" s="460"/>
      <c r="N185" s="460"/>
    </row>
    <row r="186" spans="2:243" ht="10.5" customHeight="1">
      <c r="B186" s="86" t="s">
        <v>12</v>
      </c>
      <c r="C186" s="86"/>
      <c r="D186" s="48"/>
      <c r="E186" s="86"/>
      <c r="F186" s="47"/>
      <c r="G186" s="47"/>
      <c r="H186" s="47"/>
      <c r="I186" s="47"/>
      <c r="J186" s="47"/>
      <c r="K186" s="47"/>
      <c r="M186" s="47"/>
      <c r="N186" s="47"/>
    </row>
    <row r="187" spans="2:243" ht="20.25" customHeight="1">
      <c r="B187" s="87" t="s">
        <v>25</v>
      </c>
      <c r="C187" s="86"/>
      <c r="D187" s="48"/>
      <c r="E187" s="86"/>
      <c r="F187" s="47"/>
      <c r="G187" s="47"/>
      <c r="H187" s="47"/>
      <c r="I187" s="47"/>
      <c r="J187" s="47"/>
      <c r="K187" s="47"/>
      <c r="M187" s="47"/>
      <c r="N187" s="47"/>
    </row>
    <row r="188" spans="2:243" ht="19.5" customHeight="1">
      <c r="B188" s="87"/>
      <c r="C188" s="86"/>
      <c r="D188" s="48"/>
      <c r="E188" s="86"/>
      <c r="F188" s="47"/>
      <c r="G188" s="47"/>
      <c r="H188" s="47"/>
      <c r="I188" s="47"/>
      <c r="J188" s="47"/>
      <c r="K188" s="47"/>
      <c r="M188" s="47"/>
      <c r="N188" s="47"/>
    </row>
    <row r="189" spans="2:243">
      <c r="B189" s="461" t="s">
        <v>119</v>
      </c>
      <c r="C189" s="461"/>
      <c r="D189" s="461"/>
      <c r="E189" s="461"/>
      <c r="F189" s="461"/>
      <c r="G189" s="461"/>
      <c r="H189" s="461"/>
      <c r="I189" s="461"/>
      <c r="J189" s="461"/>
      <c r="K189" s="461"/>
      <c r="L189" s="461"/>
      <c r="M189" s="461"/>
      <c r="N189" s="192"/>
    </row>
    <row r="190" spans="2:243" ht="18" customHeight="1">
      <c r="B190" s="464" t="s">
        <v>26</v>
      </c>
      <c r="C190" s="464"/>
      <c r="D190" s="464"/>
      <c r="E190" s="464"/>
      <c r="F190" s="464"/>
      <c r="G190" s="464"/>
      <c r="H190" s="464"/>
      <c r="I190" s="464"/>
      <c r="J190" s="464"/>
      <c r="K190" s="464"/>
      <c r="L190" s="464"/>
      <c r="M190" s="464"/>
      <c r="N190" s="464"/>
    </row>
    <row r="191" spans="2:243" ht="13.5" customHeight="1">
      <c r="B191" s="86"/>
      <c r="C191" s="86"/>
      <c r="D191" s="48"/>
      <c r="E191" s="86"/>
      <c r="F191" s="47"/>
      <c r="G191" s="47"/>
      <c r="H191" s="47"/>
      <c r="I191" s="47"/>
      <c r="J191" s="47"/>
      <c r="K191" s="47"/>
      <c r="M191" s="47"/>
      <c r="N191" s="47"/>
    </row>
    <row r="192" spans="2:243">
      <c r="B192" s="87" t="s">
        <v>27</v>
      </c>
      <c r="D192" s="48"/>
    </row>
    <row r="193" spans="1:236" ht="10.5" customHeight="1"/>
    <row r="194" spans="1:236" s="100" customFormat="1" ht="17.25" customHeight="1">
      <c r="A194" s="279"/>
      <c r="B194" s="245" t="s">
        <v>1</v>
      </c>
      <c r="C194" s="465" t="s">
        <v>8</v>
      </c>
      <c r="D194" s="466"/>
      <c r="E194" s="466"/>
      <c r="F194" s="466"/>
      <c r="G194" s="466"/>
      <c r="H194" s="466"/>
      <c r="I194" s="466"/>
      <c r="J194" s="466"/>
      <c r="K194" s="467"/>
      <c r="L194" s="443" t="s">
        <v>4</v>
      </c>
      <c r="M194" s="443"/>
      <c r="N194" s="246" t="s">
        <v>2</v>
      </c>
      <c r="O194" s="272"/>
    </row>
    <row r="195" spans="1:236" customFormat="1" ht="16.5" customHeight="1">
      <c r="A195" s="182"/>
      <c r="B195" s="122">
        <v>1</v>
      </c>
      <c r="C195" s="453" t="s">
        <v>28</v>
      </c>
      <c r="D195" s="454"/>
      <c r="E195" s="454"/>
      <c r="F195" s="454"/>
      <c r="G195" s="454"/>
      <c r="H195" s="454"/>
      <c r="I195" s="454"/>
      <c r="J195" s="454"/>
      <c r="K195" s="454"/>
      <c r="L195" s="462">
        <v>1000</v>
      </c>
      <c r="M195" s="463"/>
      <c r="N195" s="89"/>
      <c r="O195" s="265"/>
      <c r="IA195" s="68"/>
      <c r="IB195" s="17"/>
    </row>
    <row r="196" spans="1:236" customFormat="1" ht="16.5" customHeight="1">
      <c r="A196" s="182"/>
      <c r="B196" s="121">
        <v>2</v>
      </c>
      <c r="C196" s="453" t="s">
        <v>29</v>
      </c>
      <c r="D196" s="454"/>
      <c r="E196" s="454"/>
      <c r="F196" s="454"/>
      <c r="G196" s="454"/>
      <c r="H196" s="454"/>
      <c r="I196" s="454"/>
      <c r="J196" s="454"/>
      <c r="K196" s="454"/>
      <c r="L196" s="462">
        <v>2000</v>
      </c>
      <c r="M196" s="463"/>
      <c r="N196" s="89"/>
      <c r="O196" s="265"/>
      <c r="IA196" s="68"/>
      <c r="IB196" s="17"/>
    </row>
    <row r="197" spans="1:236" customFormat="1" ht="16.5" customHeight="1">
      <c r="A197" s="182"/>
      <c r="B197" s="121">
        <v>3</v>
      </c>
      <c r="C197" s="453" t="s">
        <v>30</v>
      </c>
      <c r="D197" s="454"/>
      <c r="E197" s="454"/>
      <c r="F197" s="454"/>
      <c r="G197" s="454"/>
      <c r="H197" s="454"/>
      <c r="I197" s="454"/>
      <c r="J197" s="454"/>
      <c r="K197" s="454"/>
      <c r="L197" s="462">
        <v>800</v>
      </c>
      <c r="M197" s="463"/>
      <c r="N197" s="89"/>
      <c r="O197" s="265"/>
      <c r="IA197" s="17"/>
      <c r="IB197" s="17"/>
    </row>
    <row r="198" spans="1:236" customFormat="1" ht="16.5" customHeight="1">
      <c r="A198" s="182"/>
      <c r="B198" s="121">
        <v>4</v>
      </c>
      <c r="C198" s="453" t="s">
        <v>31</v>
      </c>
      <c r="D198" s="454"/>
      <c r="E198" s="454"/>
      <c r="F198" s="454"/>
      <c r="G198" s="454"/>
      <c r="H198" s="454"/>
      <c r="I198" s="454"/>
      <c r="J198" s="454"/>
      <c r="K198" s="454"/>
      <c r="L198" s="462">
        <v>500</v>
      </c>
      <c r="M198" s="463"/>
      <c r="N198" s="89"/>
      <c r="O198" s="265"/>
      <c r="IA198" s="17"/>
      <c r="IB198" s="17"/>
    </row>
    <row r="199" spans="1:236" customFormat="1" ht="16.5" customHeight="1">
      <c r="A199" s="182"/>
      <c r="B199" s="121">
        <v>5</v>
      </c>
      <c r="C199" s="453" t="s">
        <v>32</v>
      </c>
      <c r="D199" s="454"/>
      <c r="E199" s="454"/>
      <c r="F199" s="454"/>
      <c r="G199" s="454"/>
      <c r="H199" s="454"/>
      <c r="I199" s="454"/>
      <c r="J199" s="454"/>
      <c r="K199" s="454"/>
      <c r="L199" s="462">
        <v>2000</v>
      </c>
      <c r="M199" s="463"/>
      <c r="N199" s="89"/>
      <c r="O199" s="265"/>
    </row>
    <row r="200" spans="1:236" customFormat="1" ht="17.25" customHeight="1">
      <c r="A200" s="182"/>
      <c r="B200" s="455"/>
      <c r="C200" s="456"/>
      <c r="D200" s="456"/>
      <c r="E200" s="456"/>
      <c r="F200" s="456"/>
      <c r="G200" s="456"/>
      <c r="H200" s="456"/>
      <c r="I200" s="456"/>
      <c r="J200" s="456"/>
      <c r="K200" s="457"/>
      <c r="L200" s="458">
        <v>6300</v>
      </c>
      <c r="M200" s="459"/>
      <c r="N200" s="89"/>
      <c r="O200" s="265"/>
    </row>
    <row r="201" spans="1:236" ht="4.5" customHeight="1">
      <c r="A201" s="322"/>
      <c r="B201" s="80"/>
      <c r="C201" s="80"/>
      <c r="D201" s="80"/>
      <c r="E201" s="76"/>
      <c r="F201" s="76"/>
      <c r="G201" s="76"/>
      <c r="H201" s="76"/>
      <c r="I201" s="76"/>
      <c r="J201" s="80"/>
      <c r="K201" s="80"/>
      <c r="L201" s="81"/>
      <c r="M201" s="19"/>
      <c r="O201" s="322"/>
    </row>
    <row r="202" spans="1:236" ht="19.5" customHeight="1">
      <c r="A202" s="322"/>
      <c r="B202" s="439" t="s">
        <v>6</v>
      </c>
      <c r="C202" s="439"/>
      <c r="D202" s="439"/>
      <c r="E202" s="439"/>
      <c r="F202" s="439"/>
      <c r="G202" s="439"/>
      <c r="H202" s="439"/>
      <c r="I202" s="439"/>
      <c r="J202" s="439"/>
      <c r="K202" s="439"/>
      <c r="L202" s="439"/>
      <c r="M202" s="439"/>
      <c r="N202" s="439"/>
      <c r="O202" s="322"/>
    </row>
    <row r="203" spans="1:236">
      <c r="A203" s="322"/>
      <c r="B203" s="190" t="str">
        <f>B154</f>
        <v>FAPESP, AGOSTO DE 2015</v>
      </c>
      <c r="C203" s="324"/>
      <c r="D203" s="324"/>
      <c r="E203" s="324"/>
      <c r="F203" s="324"/>
      <c r="G203" s="324"/>
      <c r="H203" s="324"/>
      <c r="I203" s="324"/>
      <c r="J203" s="324"/>
      <c r="K203" s="324"/>
      <c r="L203" s="324"/>
      <c r="M203" s="95"/>
      <c r="N203" s="16"/>
      <c r="O203" s="322"/>
    </row>
    <row r="204" spans="1:236" ht="6" customHeight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</sheetData>
  <sheetProtection algorithmName="SHA-512" hashValue="ZKbAhCYAICq9G2D0uTS2Byz8HDHOmY2AZvzup0GcSnhZ8E1kUoWl5EovrOEMO7g1PWSPL8atJM9QfZTmVGR7UQ==" saltValue="Gsv56X5uQFZBw1lQG517bQ==" spinCount="100000" sheet="1" objects="1" scenarios="1"/>
  <mergeCells count="170">
    <mergeCell ref="L4:N6"/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  <mergeCell ref="B174:N174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C117:L117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C75:L75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2:L112"/>
    <mergeCell ref="E8:N8"/>
    <mergeCell ref="B12:C12"/>
    <mergeCell ref="D12:G12"/>
    <mergeCell ref="C31:L31"/>
    <mergeCell ref="C32:L32"/>
    <mergeCell ref="C42:L42"/>
    <mergeCell ref="C43:L43"/>
    <mergeCell ref="C36:L36"/>
    <mergeCell ref="C33:L33"/>
    <mergeCell ref="C15:L15"/>
    <mergeCell ref="C34:L34"/>
    <mergeCell ref="C35:L35"/>
    <mergeCell ref="C14:L14"/>
    <mergeCell ref="C30:L30"/>
    <mergeCell ref="C25:L25"/>
    <mergeCell ref="C26:L26"/>
    <mergeCell ref="C27:L27"/>
    <mergeCell ref="C28:L28"/>
    <mergeCell ref="C29:L29"/>
    <mergeCell ref="C16:L16"/>
    <mergeCell ref="C17:L17"/>
    <mergeCell ref="C18:L18"/>
    <mergeCell ref="C19:L19"/>
    <mergeCell ref="C20:L20"/>
    <mergeCell ref="B10:C10"/>
    <mergeCell ref="D10:F10"/>
    <mergeCell ref="C53:L53"/>
    <mergeCell ref="C63:L63"/>
    <mergeCell ref="B57:N57"/>
    <mergeCell ref="C44:L44"/>
    <mergeCell ref="C21:L21"/>
    <mergeCell ref="C22:L22"/>
    <mergeCell ref="C23:L23"/>
    <mergeCell ref="C24:L24"/>
    <mergeCell ref="B61:B62"/>
    <mergeCell ref="M61:M62"/>
    <mergeCell ref="N61:N62"/>
    <mergeCell ref="C37:L37"/>
    <mergeCell ref="C133:L133"/>
    <mergeCell ref="C134:L134"/>
    <mergeCell ref="C135:L135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C127:L127"/>
    <mergeCell ref="C128:L128"/>
    <mergeCell ref="C129:L129"/>
    <mergeCell ref="C130:L130"/>
    <mergeCell ref="C131:L131"/>
    <mergeCell ref="C132:L132"/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</mergeCells>
  <conditionalFormatting sqref="B195:C199">
    <cfRule type="cellIs" dxfId="68" priority="42" stopIfTrue="1" operator="equal">
      <formula>0</formula>
    </cfRule>
  </conditionalFormatting>
  <conditionalFormatting sqref="M104 M56 M152">
    <cfRule type="cellIs" dxfId="67" priority="40" stopIfTrue="1" operator="equal">
      <formula>"INDIQUE A MOEDA"</formula>
    </cfRule>
  </conditionalFormatting>
  <conditionalFormatting sqref="B82:L103 B63:C81 B38:K55 C15:K15 C18:K18 C21:K21 C23:L55 D15:L33 B15:C37 B111:C129 B130:L151">
    <cfRule type="cellIs" dxfId="66" priority="39" stopIfTrue="1" operator="equal">
      <formula>0</formula>
    </cfRule>
  </conditionalFormatting>
  <conditionalFormatting sqref="B63:B103 B15:B52 B111:B151">
    <cfRule type="cellIs" dxfId="65" priority="31" stopIfTrue="1" operator="equal">
      <formula>0</formula>
    </cfRule>
  </conditionalFormatting>
  <conditionalFormatting sqref="E8">
    <cfRule type="cellIs" dxfId="64" priority="21" stopIfTrue="1" operator="equal">
      <formula>""</formula>
    </cfRule>
  </conditionalFormatting>
  <conditionalFormatting sqref="D10 E8:N8 P8:R8">
    <cfRule type="cellIs" dxfId="63" priority="10" stopIfTrue="1" operator="equal">
      <formula>""</formula>
    </cfRule>
  </conditionalFormatting>
  <conditionalFormatting sqref="M63:M103 M111:M151 M15:M55">
    <cfRule type="cellIs" dxfId="62" priority="43" stopIfTrue="1" operator="equal">
      <formula>""</formula>
    </cfRule>
  </conditionalFormatting>
  <conditionalFormatting sqref="D12 F12">
    <cfRule type="cellIs" dxfId="61" priority="2" stopIfTrue="1" operator="equal">
      <formula>""</formula>
    </cfRule>
  </conditionalFormatting>
  <conditionalFormatting sqref="M201">
    <cfRule type="cellIs" dxfId="60" priority="1" stopIfTrue="1" operator="equal">
      <formula>"INDIQUE A MOEDA"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30:L137 C82:L89 C98:L103 C146:L151"/>
    <dataValidation operator="greaterThan" allowBlank="1" showErrorMessage="1" errorTitle="ATENÇÃO" error="O número do item nao pode ser igual ao anterior!!!!BURRÃO!!!_x000a__x000a_" sqref="B149:B151 B101:B103 B86:B89 B39:B55 B134:B137"/>
    <dataValidation allowBlank="1" showInputMessage="1" showErrorMessage="1" promptTitle="ATENÇÃO!" prompt="PARA RADIOISÓTOPOS OU RADIOATIVOS,  INDICAR O Nº DE AUTORIZAÇÃO DA CNEN PARA O PESQUISADOR  E PARA A INSTITUIÇÃO. " sqref="C138:C145 C90:C97 C77:C81 C125:C129"/>
    <dataValidation allowBlank="1" showErrorMessage="1" promptTitle="ATENÇÃO!" prompt="PARA RADIOISÓTOPOS OU RADIOATIVOS,  INDICAR O Nº DE AUTORIZAÇÃO DA CNEN PARA O PESQUISADOR  E PARA A INSTITUIÇÃO." sqref="C109 C14:L14 C61"/>
    <dataValidation type="decimal" allowBlank="1" showInputMessage="1" showErrorMessage="1" errorTitle="ATENÇÃO!" error="Esse campo só aceita NÚMEROS." sqref="M63:M103 M111:M151 M15:M55">
      <formula1>0.1</formula1>
      <formula2>99999999999.9999</formula2>
    </dataValidation>
    <dataValidation allowBlank="1" showErrorMessage="1" sqref="C63:L76 C111:L124 G10 I10:N13 H11:H13 C15:L5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74803149606299213" right="0.27559055118110237" top="0.39370078740157483" bottom="0.39370078740157483" header="0" footer="0"/>
  <pageSetup paperSize="9" scale="70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M228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375" customWidth="1"/>
    <col min="2" max="2" width="10.140625" style="59" customWidth="1"/>
    <col min="3" max="3" width="9.140625" style="59" customWidth="1"/>
    <col min="4" max="4" width="11.140625" style="59" customWidth="1"/>
    <col min="5" max="5" width="8" style="48" customWidth="1"/>
    <col min="6" max="6" width="6.140625" style="48" customWidth="1"/>
    <col min="7" max="7" width="5.28515625" style="48" customWidth="1"/>
    <col min="8" max="8" width="10.28515625" style="48" customWidth="1"/>
    <col min="9" max="9" width="9" style="48" customWidth="1"/>
    <col min="10" max="10" width="10" style="48" bestFit="1" customWidth="1"/>
    <col min="11" max="11" width="9.140625" style="59" customWidth="1"/>
    <col min="12" max="12" width="3.28515625" style="59" customWidth="1"/>
    <col min="13" max="13" width="10.85546875" style="48" customWidth="1"/>
    <col min="14" max="14" width="9.140625" style="48" hidden="1" customWidth="1"/>
    <col min="15" max="15" width="9.28515625" style="48" customWidth="1"/>
    <col min="16" max="16" width="8" style="48" customWidth="1"/>
    <col min="17" max="17" width="9.5703125" style="48" customWidth="1"/>
    <col min="18" max="18" width="7.5703125" style="48" customWidth="1"/>
    <col min="19" max="19" width="9.140625" style="48" customWidth="1"/>
    <col min="20" max="20" width="1.85546875" style="375" customWidth="1"/>
    <col min="21" max="21" width="5.42578125" style="48" hidden="1"/>
    <col min="22" max="22" width="4.85546875" style="48" hidden="1"/>
    <col min="23" max="23" width="7.5703125" style="48" hidden="1"/>
    <col min="24" max="16384" width="9.140625" style="48" hidden="1"/>
  </cols>
  <sheetData>
    <row r="1" spans="1:56" s="47" customFormat="1" ht="31.5" customHeight="1">
      <c r="A1" s="267"/>
      <c r="B1" s="59"/>
      <c r="C1" s="59"/>
      <c r="D1" s="59"/>
      <c r="K1" s="59"/>
      <c r="L1" s="59"/>
      <c r="T1" s="179"/>
    </row>
    <row r="2" spans="1:56" s="47" customFormat="1" ht="12.75" customHeight="1">
      <c r="A2" s="273"/>
      <c r="B2" s="59"/>
      <c r="C2" s="59"/>
      <c r="D2" s="59"/>
      <c r="K2" s="59"/>
      <c r="L2" s="59"/>
      <c r="Q2" s="526"/>
      <c r="R2" s="526"/>
      <c r="S2" s="526"/>
      <c r="T2" s="179"/>
    </row>
    <row r="3" spans="1:56" s="47" customFormat="1" ht="12.75" customHeight="1">
      <c r="A3" s="273"/>
      <c r="B3" s="59"/>
      <c r="C3" s="59"/>
      <c r="D3" s="59"/>
      <c r="K3" s="59"/>
      <c r="L3" s="59"/>
      <c r="T3" s="179"/>
    </row>
    <row r="4" spans="1:56" s="47" customFormat="1" ht="12.75" customHeight="1">
      <c r="A4" s="273"/>
      <c r="B4" s="59"/>
      <c r="C4" s="59"/>
      <c r="D4" s="59"/>
      <c r="K4" s="59"/>
      <c r="L4" s="59"/>
      <c r="M4" s="473" t="str">
        <f>'1-MCN'!L4</f>
        <v>Chamada de Propostas FAPESP-FINEP 2015</v>
      </c>
      <c r="N4" s="473"/>
      <c r="O4" s="473"/>
      <c r="P4" s="473"/>
      <c r="Q4" s="473"/>
      <c r="R4" s="473"/>
      <c r="S4" s="473"/>
      <c r="T4" s="179"/>
    </row>
    <row r="5" spans="1:56" s="47" customFormat="1" ht="12.75" customHeight="1">
      <c r="A5" s="273"/>
      <c r="B5" s="59"/>
      <c r="C5" s="59"/>
      <c r="D5" s="59"/>
      <c r="K5" s="59"/>
      <c r="L5" s="59"/>
      <c r="M5" s="473"/>
      <c r="N5" s="473"/>
      <c r="O5" s="473"/>
      <c r="P5" s="473"/>
      <c r="Q5" s="473"/>
      <c r="R5" s="473"/>
      <c r="S5" s="473"/>
      <c r="T5" s="179"/>
    </row>
    <row r="6" spans="1:56" s="47" customFormat="1" ht="19.5" customHeight="1">
      <c r="A6" s="274"/>
      <c r="B6" s="242" t="s">
        <v>202</v>
      </c>
      <c r="C6" s="176"/>
      <c r="D6" s="176"/>
      <c r="E6" s="176"/>
      <c r="F6" s="176"/>
      <c r="G6" s="176"/>
      <c r="H6" s="176"/>
      <c r="M6" s="473"/>
      <c r="N6" s="473"/>
      <c r="O6" s="473"/>
      <c r="P6" s="473"/>
      <c r="Q6" s="473"/>
      <c r="R6" s="473"/>
      <c r="S6" s="473"/>
      <c r="T6" s="179"/>
    </row>
    <row r="7" spans="1:56" s="47" customFormat="1" ht="6" customHeight="1">
      <c r="A7" s="273"/>
      <c r="B7" s="8"/>
      <c r="C7" s="60"/>
      <c r="D7" s="9"/>
      <c r="E7" s="61"/>
      <c r="F7" s="61"/>
      <c r="G7" s="61"/>
      <c r="H7" s="61"/>
      <c r="I7" s="61"/>
      <c r="J7" s="61"/>
      <c r="K7" s="60"/>
      <c r="L7" s="60"/>
      <c r="M7" s="61"/>
      <c r="N7" s="61"/>
      <c r="O7" s="61"/>
      <c r="T7" s="179"/>
    </row>
    <row r="8" spans="1:56" s="47" customFormat="1" ht="19.5" customHeight="1">
      <c r="A8" s="299"/>
      <c r="B8" s="378" t="s">
        <v>114</v>
      </c>
      <c r="C8" s="9"/>
      <c r="D8" s="9"/>
      <c r="E8" s="476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8"/>
      <c r="T8" s="259">
        <v>7</v>
      </c>
    </row>
    <row r="9" spans="1:56" s="47" customFormat="1" ht="5.25" customHeight="1">
      <c r="A9" s="375"/>
      <c r="B9" s="8"/>
      <c r="C9" s="9"/>
      <c r="D9" s="9"/>
      <c r="E9" s="10"/>
      <c r="F9" s="10"/>
      <c r="G9" s="10"/>
      <c r="H9" s="10"/>
      <c r="I9" s="10"/>
      <c r="J9" s="10"/>
      <c r="K9" s="97"/>
      <c r="L9" s="27"/>
      <c r="M9" s="27"/>
      <c r="N9" s="27"/>
      <c r="O9" s="10"/>
      <c r="P9" s="10"/>
      <c r="Q9" s="10"/>
      <c r="R9" s="29"/>
      <c r="S9" s="10"/>
      <c r="T9" s="273"/>
    </row>
    <row r="10" spans="1:56" s="47" customFormat="1" ht="20.25" customHeight="1">
      <c r="A10" s="375"/>
      <c r="B10" s="206" t="s">
        <v>134</v>
      </c>
      <c r="C10" s="206"/>
      <c r="D10" s="442"/>
      <c r="E10" s="442"/>
      <c r="F10" s="442"/>
      <c r="G10" s="10"/>
      <c r="H10" s="10"/>
      <c r="I10" s="10"/>
      <c r="J10" s="409" t="s">
        <v>195</v>
      </c>
      <c r="K10" s="97"/>
      <c r="L10" s="27"/>
      <c r="M10" s="27"/>
      <c r="N10" s="27"/>
      <c r="O10" s="10"/>
      <c r="P10" s="10"/>
      <c r="Q10" s="10"/>
      <c r="R10" s="29"/>
      <c r="S10" s="10"/>
      <c r="T10" s="273"/>
    </row>
    <row r="11" spans="1:56" s="47" customFormat="1" ht="5.25" customHeight="1">
      <c r="A11" s="375"/>
      <c r="B11" s="8"/>
      <c r="C11" s="9"/>
      <c r="D11" s="9"/>
      <c r="E11" s="10"/>
      <c r="F11" s="10"/>
      <c r="G11" s="10"/>
      <c r="H11" s="10"/>
      <c r="I11" s="10"/>
      <c r="J11" s="29"/>
      <c r="K11" s="28"/>
      <c r="L11" s="28"/>
      <c r="M11" s="28"/>
      <c r="N11" s="28"/>
      <c r="O11" s="28"/>
      <c r="P11" s="28"/>
      <c r="Q11" s="28"/>
      <c r="R11" s="28"/>
      <c r="S11" s="29"/>
      <c r="T11" s="273"/>
    </row>
    <row r="12" spans="1:56" s="49" customFormat="1" ht="21" customHeight="1">
      <c r="A12" s="285"/>
      <c r="B12" s="66" t="s">
        <v>129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284"/>
    </row>
    <row r="13" spans="1:56" s="49" customFormat="1" ht="6" customHeight="1">
      <c r="A13" s="285"/>
      <c r="B13" s="213"/>
      <c r="C13" s="105"/>
      <c r="D13" s="214"/>
      <c r="E13" s="105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380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</row>
    <row r="14" spans="1:56" s="112" customFormat="1" ht="15.75" customHeight="1">
      <c r="A14" s="286"/>
      <c r="B14" s="369" t="s">
        <v>98</v>
      </c>
      <c r="C14" s="222" t="s">
        <v>15</v>
      </c>
      <c r="D14" s="209" t="s">
        <v>16</v>
      </c>
      <c r="E14" s="99">
        <v>1</v>
      </c>
      <c r="H14" s="215" t="s">
        <v>102</v>
      </c>
      <c r="I14" s="221"/>
      <c r="J14" s="209" t="s">
        <v>16</v>
      </c>
      <c r="K14" s="368"/>
      <c r="N14" s="381"/>
      <c r="O14" s="369" t="s">
        <v>99</v>
      </c>
      <c r="P14" s="221"/>
      <c r="Q14" s="209" t="s">
        <v>16</v>
      </c>
      <c r="R14" s="368"/>
      <c r="S14" s="382"/>
      <c r="T14" s="279"/>
    </row>
    <row r="15" spans="1:56" ht="6" customHeight="1">
      <c r="A15" s="270"/>
      <c r="B15" s="111"/>
      <c r="C15" s="111"/>
      <c r="D15" s="111"/>
      <c r="E15" s="111"/>
      <c r="H15" s="111"/>
      <c r="I15" s="111"/>
      <c r="J15" s="111"/>
      <c r="K15" s="111"/>
      <c r="N15" s="111"/>
      <c r="O15" s="111"/>
      <c r="P15" s="111"/>
      <c r="Q15" s="111"/>
      <c r="R15" s="111"/>
      <c r="S15" s="111"/>
    </row>
    <row r="16" spans="1:56" ht="15.75" customHeight="1">
      <c r="A16" s="270"/>
      <c r="B16" s="369" t="s">
        <v>100</v>
      </c>
      <c r="C16" s="221"/>
      <c r="D16" s="209" t="s">
        <v>16</v>
      </c>
      <c r="E16" s="368"/>
      <c r="F16" s="111"/>
      <c r="H16" s="215" t="s">
        <v>101</v>
      </c>
      <c r="I16" s="221"/>
      <c r="J16" s="209" t="s">
        <v>16</v>
      </c>
      <c r="K16" s="368"/>
      <c r="L16" s="48"/>
      <c r="N16" s="111"/>
      <c r="O16" s="369" t="s">
        <v>130</v>
      </c>
      <c r="P16" s="221"/>
      <c r="Q16" s="209" t="s">
        <v>16</v>
      </c>
      <c r="R16" s="368"/>
      <c r="S16" s="111"/>
    </row>
    <row r="17" spans="1:246" ht="6" customHeight="1">
      <c r="A17" s="270"/>
      <c r="B17" s="73"/>
      <c r="C17" s="73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</row>
    <row r="18" spans="1:246" s="232" customFormat="1" ht="19.5" customHeight="1">
      <c r="A18" s="287"/>
      <c r="B18" s="512" t="s">
        <v>107</v>
      </c>
      <c r="C18" s="512"/>
      <c r="D18" s="513" t="str">
        <f>IF(SUM(Q22:R59,Q66:R109)=0,"",SUM(Q22:R59,Q66:R109))</f>
        <v/>
      </c>
      <c r="E18" s="513"/>
      <c r="F18" s="513"/>
      <c r="G18" s="220"/>
      <c r="H18" s="151"/>
      <c r="I18" s="151"/>
      <c r="J18" s="156"/>
      <c r="K18" s="156"/>
      <c r="L18" s="156"/>
      <c r="M18" s="156"/>
      <c r="N18" s="156"/>
      <c r="O18" s="156"/>
      <c r="P18" s="156"/>
      <c r="T18" s="383"/>
      <c r="U18" s="151"/>
      <c r="V18" s="151"/>
      <c r="W18" s="151"/>
      <c r="X18" s="151"/>
    </row>
    <row r="19" spans="1:246" s="50" customFormat="1" ht="7.5" customHeight="1">
      <c r="A19" s="287"/>
      <c r="B19" s="74"/>
      <c r="C19" s="74"/>
      <c r="D19" s="74"/>
      <c r="E19" s="75"/>
      <c r="F19" s="75"/>
      <c r="G19" s="75"/>
      <c r="H19" s="75"/>
      <c r="I19" s="75"/>
      <c r="J19" s="75"/>
      <c r="K19" s="74"/>
      <c r="L19" s="74"/>
      <c r="M19" s="75"/>
      <c r="N19" s="75"/>
      <c r="O19" s="75"/>
      <c r="P19" s="75"/>
      <c r="Q19" s="75"/>
      <c r="R19" s="75"/>
      <c r="S19" s="76"/>
      <c r="T19" s="287"/>
    </row>
    <row r="20" spans="1:246" s="16" customFormat="1">
      <c r="A20" s="277"/>
      <c r="B20" s="502" t="s">
        <v>1</v>
      </c>
      <c r="C20" s="496" t="s">
        <v>8</v>
      </c>
      <c r="D20" s="497"/>
      <c r="E20" s="497"/>
      <c r="F20" s="497"/>
      <c r="G20" s="497"/>
      <c r="H20" s="497"/>
      <c r="I20" s="497"/>
      <c r="J20" s="497"/>
      <c r="K20" s="497"/>
      <c r="L20" s="498"/>
      <c r="M20" s="504" t="s">
        <v>50</v>
      </c>
      <c r="N20" s="506" t="s">
        <v>131</v>
      </c>
      <c r="O20" s="507"/>
      <c r="P20" s="508"/>
      <c r="Q20" s="518" t="s">
        <v>132</v>
      </c>
      <c r="R20" s="519"/>
      <c r="S20" s="493" t="s">
        <v>2</v>
      </c>
      <c r="T20" s="268"/>
    </row>
    <row r="21" spans="1:246" s="16" customFormat="1" ht="18.75" customHeight="1">
      <c r="A21" s="277"/>
      <c r="B21" s="503"/>
      <c r="C21" s="499"/>
      <c r="D21" s="500"/>
      <c r="E21" s="500"/>
      <c r="F21" s="500"/>
      <c r="G21" s="500"/>
      <c r="H21" s="500"/>
      <c r="I21" s="500"/>
      <c r="J21" s="500"/>
      <c r="K21" s="500"/>
      <c r="L21" s="501"/>
      <c r="M21" s="505"/>
      <c r="N21" s="509"/>
      <c r="O21" s="510"/>
      <c r="P21" s="511"/>
      <c r="Q21" s="520"/>
      <c r="R21" s="521"/>
      <c r="S21" s="494"/>
      <c r="T21" s="268"/>
    </row>
    <row r="22" spans="1:246" ht="23.25" customHeight="1">
      <c r="A22" s="184"/>
      <c r="B22" s="212"/>
      <c r="C22" s="436"/>
      <c r="D22" s="530"/>
      <c r="E22" s="530"/>
      <c r="F22" s="530"/>
      <c r="G22" s="530"/>
      <c r="H22" s="530"/>
      <c r="I22" s="530"/>
      <c r="J22" s="530"/>
      <c r="K22" s="530"/>
      <c r="L22" s="531"/>
      <c r="M22" s="379"/>
      <c r="N22" s="191"/>
      <c r="O22" s="479"/>
      <c r="P22" s="480"/>
      <c r="Q22" s="481" t="str">
        <f>IF(ISERROR(IF(O22&lt;&gt;"",INDEX($W$22:$W$27,MATCH(M22,$V$22:$V$27,0))*O22,"")),"",IF(O22&lt;&gt;"",INDEX($W$22:$W$27,MATCH(M22,$V$22:$V$27,0))*O22,""))</f>
        <v/>
      </c>
      <c r="R22" s="481"/>
      <c r="S22" s="45"/>
      <c r="T22" s="269"/>
      <c r="U22" s="384" t="str">
        <f>C14</f>
        <v>USD</v>
      </c>
      <c r="V22" s="341" t="str">
        <f t="shared" ref="V22:V27" si="0">IF(U22&lt;&gt;0,U22,"")</f>
        <v>USD</v>
      </c>
      <c r="W22" s="385">
        <f>E14</f>
        <v>1</v>
      </c>
      <c r="IL22" s="49"/>
    </row>
    <row r="23" spans="1:246" ht="22.5" customHeight="1">
      <c r="A23" s="184"/>
      <c r="B23" s="212"/>
      <c r="C23" s="436"/>
      <c r="D23" s="437"/>
      <c r="E23" s="437"/>
      <c r="F23" s="437"/>
      <c r="G23" s="437"/>
      <c r="H23" s="437"/>
      <c r="I23" s="437"/>
      <c r="J23" s="437"/>
      <c r="K23" s="437"/>
      <c r="L23" s="438"/>
      <c r="M23" s="379"/>
      <c r="N23" s="191"/>
      <c r="O23" s="479"/>
      <c r="P23" s="480"/>
      <c r="Q23" s="481" t="str">
        <f t="shared" ref="Q23:Q59" si="1">IF(ISERROR(IF(O23&lt;&gt;"",INDEX($W$22:$W$27,MATCH(M23,$V$22:$V$27,0))*O23,"")),"",IF(O23&lt;&gt;"",INDEX($W$22:$W$27,MATCH(M23,$V$22:$V$27,0))*O23,""))</f>
        <v/>
      </c>
      <c r="R23" s="481"/>
      <c r="S23" s="45"/>
      <c r="T23" s="269"/>
      <c r="U23" s="384">
        <f>I14</f>
        <v>0</v>
      </c>
      <c r="V23" s="341" t="str">
        <f t="shared" si="0"/>
        <v/>
      </c>
      <c r="W23" s="385">
        <f>K14</f>
        <v>0</v>
      </c>
      <c r="IL23" s="49"/>
    </row>
    <row r="24" spans="1:246" ht="22.5" customHeight="1">
      <c r="A24" s="184"/>
      <c r="B24" s="212"/>
      <c r="C24" s="436"/>
      <c r="D24" s="437"/>
      <c r="E24" s="437"/>
      <c r="F24" s="437"/>
      <c r="G24" s="437"/>
      <c r="H24" s="437"/>
      <c r="I24" s="437"/>
      <c r="J24" s="437"/>
      <c r="K24" s="437"/>
      <c r="L24" s="438"/>
      <c r="M24" s="379"/>
      <c r="N24" s="191"/>
      <c r="O24" s="479"/>
      <c r="P24" s="480"/>
      <c r="Q24" s="481" t="str">
        <f t="shared" si="1"/>
        <v/>
      </c>
      <c r="R24" s="481"/>
      <c r="S24" s="45"/>
      <c r="T24" s="269"/>
      <c r="U24" s="386">
        <f>P14</f>
        <v>0</v>
      </c>
      <c r="V24" s="341" t="str">
        <f t="shared" si="0"/>
        <v/>
      </c>
      <c r="W24" s="385">
        <f>R14</f>
        <v>0</v>
      </c>
      <c r="IL24" s="49"/>
    </row>
    <row r="25" spans="1:246" ht="22.5" customHeight="1">
      <c r="A25" s="184"/>
      <c r="B25" s="212"/>
      <c r="C25" s="436"/>
      <c r="D25" s="437"/>
      <c r="E25" s="437"/>
      <c r="F25" s="437"/>
      <c r="G25" s="437"/>
      <c r="H25" s="437"/>
      <c r="I25" s="437"/>
      <c r="J25" s="437"/>
      <c r="K25" s="437"/>
      <c r="L25" s="438"/>
      <c r="M25" s="379"/>
      <c r="N25" s="191"/>
      <c r="O25" s="479"/>
      <c r="P25" s="480"/>
      <c r="Q25" s="481" t="str">
        <f t="shared" si="1"/>
        <v/>
      </c>
      <c r="R25" s="481"/>
      <c r="S25" s="45"/>
      <c r="T25" s="269"/>
      <c r="U25" s="386">
        <f>C16</f>
        <v>0</v>
      </c>
      <c r="V25" s="341" t="str">
        <f t="shared" si="0"/>
        <v/>
      </c>
      <c r="W25" s="385">
        <f>E16</f>
        <v>0</v>
      </c>
      <c r="IL25" s="49"/>
    </row>
    <row r="26" spans="1:246" ht="22.5" customHeight="1">
      <c r="A26" s="184"/>
      <c r="B26" s="212"/>
      <c r="C26" s="436"/>
      <c r="D26" s="437"/>
      <c r="E26" s="437"/>
      <c r="F26" s="437"/>
      <c r="G26" s="437"/>
      <c r="H26" s="437"/>
      <c r="I26" s="437"/>
      <c r="J26" s="437"/>
      <c r="K26" s="437"/>
      <c r="L26" s="438"/>
      <c r="M26" s="379"/>
      <c r="N26" s="191"/>
      <c r="O26" s="479"/>
      <c r="P26" s="480"/>
      <c r="Q26" s="481" t="str">
        <f t="shared" si="1"/>
        <v/>
      </c>
      <c r="R26" s="481"/>
      <c r="S26" s="45"/>
      <c r="T26" s="269"/>
      <c r="U26" s="386">
        <f>I16</f>
        <v>0</v>
      </c>
      <c r="V26" s="341" t="str">
        <f t="shared" si="0"/>
        <v/>
      </c>
      <c r="W26" s="385">
        <f>K16</f>
        <v>0</v>
      </c>
      <c r="IL26" s="49"/>
    </row>
    <row r="27" spans="1:246" ht="22.5" customHeight="1">
      <c r="A27" s="184"/>
      <c r="B27" s="212"/>
      <c r="C27" s="436"/>
      <c r="D27" s="437"/>
      <c r="E27" s="437"/>
      <c r="F27" s="437"/>
      <c r="G27" s="437"/>
      <c r="H27" s="437"/>
      <c r="I27" s="437"/>
      <c r="J27" s="437"/>
      <c r="K27" s="437"/>
      <c r="L27" s="438"/>
      <c r="M27" s="379"/>
      <c r="N27" s="191"/>
      <c r="O27" s="479"/>
      <c r="P27" s="480"/>
      <c r="Q27" s="481" t="str">
        <f t="shared" si="1"/>
        <v/>
      </c>
      <c r="R27" s="481"/>
      <c r="S27" s="45"/>
      <c r="T27" s="269"/>
      <c r="U27" s="386">
        <f>P16</f>
        <v>0</v>
      </c>
      <c r="V27" s="341" t="str">
        <f t="shared" si="0"/>
        <v/>
      </c>
      <c r="W27" s="385">
        <f>R16</f>
        <v>0</v>
      </c>
      <c r="IL27" s="49"/>
    </row>
    <row r="28" spans="1:246" ht="22.5" customHeight="1">
      <c r="A28" s="184"/>
      <c r="B28" s="212"/>
      <c r="C28" s="436"/>
      <c r="D28" s="437"/>
      <c r="E28" s="437"/>
      <c r="F28" s="437"/>
      <c r="G28" s="437"/>
      <c r="H28" s="437"/>
      <c r="I28" s="437"/>
      <c r="J28" s="437"/>
      <c r="K28" s="437"/>
      <c r="L28" s="438"/>
      <c r="M28" s="379"/>
      <c r="N28" s="191"/>
      <c r="O28" s="479"/>
      <c r="P28" s="480"/>
      <c r="Q28" s="481" t="str">
        <f t="shared" si="1"/>
        <v/>
      </c>
      <c r="R28" s="481"/>
      <c r="S28" s="45"/>
      <c r="T28" s="269"/>
      <c r="W28" s="350"/>
      <c r="IL28" s="49"/>
    </row>
    <row r="29" spans="1:246" ht="22.5" customHeight="1">
      <c r="A29" s="184"/>
      <c r="B29" s="212"/>
      <c r="C29" s="436"/>
      <c r="D29" s="437"/>
      <c r="E29" s="437"/>
      <c r="F29" s="437"/>
      <c r="G29" s="437"/>
      <c r="H29" s="437"/>
      <c r="I29" s="437"/>
      <c r="J29" s="437"/>
      <c r="K29" s="437"/>
      <c r="L29" s="438"/>
      <c r="M29" s="379"/>
      <c r="N29" s="191"/>
      <c r="O29" s="479"/>
      <c r="P29" s="480"/>
      <c r="Q29" s="481" t="str">
        <f t="shared" si="1"/>
        <v/>
      </c>
      <c r="R29" s="481"/>
      <c r="S29" s="45"/>
      <c r="T29" s="269"/>
    </row>
    <row r="30" spans="1:246" ht="22.5" customHeight="1">
      <c r="A30" s="184"/>
      <c r="B30" s="212"/>
      <c r="C30" s="436"/>
      <c r="D30" s="437"/>
      <c r="E30" s="437"/>
      <c r="F30" s="437"/>
      <c r="G30" s="437"/>
      <c r="H30" s="437"/>
      <c r="I30" s="437"/>
      <c r="J30" s="437"/>
      <c r="K30" s="437"/>
      <c r="L30" s="438"/>
      <c r="M30" s="379"/>
      <c r="N30" s="191"/>
      <c r="O30" s="479"/>
      <c r="P30" s="480"/>
      <c r="Q30" s="481" t="str">
        <f t="shared" si="1"/>
        <v/>
      </c>
      <c r="R30" s="481"/>
      <c r="S30" s="45"/>
      <c r="T30" s="269"/>
    </row>
    <row r="31" spans="1:246" ht="22.5" customHeight="1">
      <c r="A31" s="184"/>
      <c r="B31" s="212"/>
      <c r="C31" s="436"/>
      <c r="D31" s="437"/>
      <c r="E31" s="437"/>
      <c r="F31" s="437"/>
      <c r="G31" s="437"/>
      <c r="H31" s="437"/>
      <c r="I31" s="437"/>
      <c r="J31" s="437"/>
      <c r="K31" s="437"/>
      <c r="L31" s="438"/>
      <c r="M31" s="379"/>
      <c r="N31" s="191"/>
      <c r="O31" s="479"/>
      <c r="P31" s="480"/>
      <c r="Q31" s="481" t="str">
        <f t="shared" si="1"/>
        <v/>
      </c>
      <c r="R31" s="481"/>
      <c r="S31" s="45"/>
      <c r="T31" s="269"/>
    </row>
    <row r="32" spans="1:246" ht="22.5" customHeight="1">
      <c r="A32" s="184"/>
      <c r="B32" s="212"/>
      <c r="C32" s="436"/>
      <c r="D32" s="437"/>
      <c r="E32" s="437"/>
      <c r="F32" s="437"/>
      <c r="G32" s="437"/>
      <c r="H32" s="437"/>
      <c r="I32" s="437"/>
      <c r="J32" s="437"/>
      <c r="K32" s="437"/>
      <c r="L32" s="438"/>
      <c r="M32" s="379"/>
      <c r="N32" s="191"/>
      <c r="O32" s="479"/>
      <c r="P32" s="480"/>
      <c r="Q32" s="481" t="str">
        <f t="shared" si="1"/>
        <v/>
      </c>
      <c r="R32" s="481"/>
      <c r="S32" s="45"/>
      <c r="T32" s="269"/>
    </row>
    <row r="33" spans="1:20" ht="22.5" customHeight="1">
      <c r="A33" s="184"/>
      <c r="B33" s="212"/>
      <c r="C33" s="436"/>
      <c r="D33" s="437"/>
      <c r="E33" s="437"/>
      <c r="F33" s="437"/>
      <c r="G33" s="437"/>
      <c r="H33" s="437"/>
      <c r="I33" s="437"/>
      <c r="J33" s="437"/>
      <c r="K33" s="437"/>
      <c r="L33" s="438"/>
      <c r="M33" s="379"/>
      <c r="N33" s="191"/>
      <c r="O33" s="479"/>
      <c r="P33" s="480"/>
      <c r="Q33" s="481" t="str">
        <f t="shared" si="1"/>
        <v/>
      </c>
      <c r="R33" s="481"/>
      <c r="S33" s="45"/>
      <c r="T33" s="269"/>
    </row>
    <row r="34" spans="1:20" ht="22.5" customHeight="1">
      <c r="A34" s="184"/>
      <c r="B34" s="212"/>
      <c r="C34" s="436"/>
      <c r="D34" s="437"/>
      <c r="E34" s="437"/>
      <c r="F34" s="437"/>
      <c r="G34" s="437"/>
      <c r="H34" s="437"/>
      <c r="I34" s="437"/>
      <c r="J34" s="437"/>
      <c r="K34" s="437"/>
      <c r="L34" s="438"/>
      <c r="M34" s="379"/>
      <c r="N34" s="191"/>
      <c r="O34" s="479"/>
      <c r="P34" s="480"/>
      <c r="Q34" s="481" t="str">
        <f t="shared" si="1"/>
        <v/>
      </c>
      <c r="R34" s="481"/>
      <c r="S34" s="45"/>
      <c r="T34" s="269"/>
    </row>
    <row r="35" spans="1:20" ht="22.5" customHeight="1">
      <c r="A35" s="184"/>
      <c r="B35" s="212"/>
      <c r="C35" s="436"/>
      <c r="D35" s="437"/>
      <c r="E35" s="437"/>
      <c r="F35" s="437"/>
      <c r="G35" s="437"/>
      <c r="H35" s="437"/>
      <c r="I35" s="437"/>
      <c r="J35" s="437"/>
      <c r="K35" s="437"/>
      <c r="L35" s="438"/>
      <c r="M35" s="379"/>
      <c r="N35" s="191"/>
      <c r="O35" s="479"/>
      <c r="P35" s="480"/>
      <c r="Q35" s="481" t="str">
        <f t="shared" si="1"/>
        <v/>
      </c>
      <c r="R35" s="481"/>
      <c r="S35" s="45"/>
      <c r="T35" s="269"/>
    </row>
    <row r="36" spans="1:20" ht="22.5" customHeight="1">
      <c r="A36" s="184"/>
      <c r="B36" s="212"/>
      <c r="C36" s="436"/>
      <c r="D36" s="437"/>
      <c r="E36" s="437"/>
      <c r="F36" s="437"/>
      <c r="G36" s="437"/>
      <c r="H36" s="437"/>
      <c r="I36" s="437"/>
      <c r="J36" s="437"/>
      <c r="K36" s="437"/>
      <c r="L36" s="438"/>
      <c r="M36" s="379"/>
      <c r="N36" s="191"/>
      <c r="O36" s="479"/>
      <c r="P36" s="480"/>
      <c r="Q36" s="481" t="str">
        <f t="shared" si="1"/>
        <v/>
      </c>
      <c r="R36" s="481"/>
      <c r="S36" s="45"/>
      <c r="T36" s="269"/>
    </row>
    <row r="37" spans="1:20" ht="22.5" customHeight="1">
      <c r="A37" s="184"/>
      <c r="B37" s="212"/>
      <c r="C37" s="436"/>
      <c r="D37" s="437"/>
      <c r="E37" s="437"/>
      <c r="F37" s="437"/>
      <c r="G37" s="437"/>
      <c r="H37" s="437"/>
      <c r="I37" s="437"/>
      <c r="J37" s="437"/>
      <c r="K37" s="437"/>
      <c r="L37" s="438"/>
      <c r="M37" s="379"/>
      <c r="N37" s="191"/>
      <c r="O37" s="479"/>
      <c r="P37" s="480"/>
      <c r="Q37" s="481" t="str">
        <f t="shared" si="1"/>
        <v/>
      </c>
      <c r="R37" s="481"/>
      <c r="S37" s="45"/>
      <c r="T37" s="269"/>
    </row>
    <row r="38" spans="1:20" ht="22.5" customHeight="1">
      <c r="A38" s="184"/>
      <c r="B38" s="212"/>
      <c r="C38" s="436"/>
      <c r="D38" s="437"/>
      <c r="E38" s="437"/>
      <c r="F38" s="437"/>
      <c r="G38" s="437"/>
      <c r="H38" s="437"/>
      <c r="I38" s="437"/>
      <c r="J38" s="437"/>
      <c r="K38" s="437"/>
      <c r="L38" s="438"/>
      <c r="M38" s="379"/>
      <c r="N38" s="191"/>
      <c r="O38" s="479"/>
      <c r="P38" s="480"/>
      <c r="Q38" s="481" t="str">
        <f t="shared" si="1"/>
        <v/>
      </c>
      <c r="R38" s="481"/>
      <c r="S38" s="45"/>
      <c r="T38" s="269"/>
    </row>
    <row r="39" spans="1:20" ht="22.5" customHeight="1">
      <c r="A39" s="184"/>
      <c r="B39" s="212"/>
      <c r="C39" s="436"/>
      <c r="D39" s="437"/>
      <c r="E39" s="437"/>
      <c r="F39" s="437"/>
      <c r="G39" s="437"/>
      <c r="H39" s="437"/>
      <c r="I39" s="437"/>
      <c r="J39" s="437"/>
      <c r="K39" s="437"/>
      <c r="L39" s="438"/>
      <c r="M39" s="379"/>
      <c r="N39" s="191"/>
      <c r="O39" s="479"/>
      <c r="P39" s="480"/>
      <c r="Q39" s="481" t="str">
        <f t="shared" si="1"/>
        <v/>
      </c>
      <c r="R39" s="481"/>
      <c r="S39" s="45"/>
      <c r="T39" s="269"/>
    </row>
    <row r="40" spans="1:20" ht="22.5" customHeight="1">
      <c r="A40" s="184"/>
      <c r="B40" s="212"/>
      <c r="C40" s="436"/>
      <c r="D40" s="437"/>
      <c r="E40" s="437"/>
      <c r="F40" s="437"/>
      <c r="G40" s="437"/>
      <c r="H40" s="437"/>
      <c r="I40" s="437"/>
      <c r="J40" s="437"/>
      <c r="K40" s="437"/>
      <c r="L40" s="438"/>
      <c r="M40" s="379"/>
      <c r="N40" s="191"/>
      <c r="O40" s="479"/>
      <c r="P40" s="480"/>
      <c r="Q40" s="481" t="str">
        <f t="shared" si="1"/>
        <v/>
      </c>
      <c r="R40" s="481"/>
      <c r="S40" s="45"/>
      <c r="T40" s="269"/>
    </row>
    <row r="41" spans="1:20" ht="22.5" customHeight="1">
      <c r="A41" s="184"/>
      <c r="B41" s="212"/>
      <c r="C41" s="436"/>
      <c r="D41" s="437"/>
      <c r="E41" s="437"/>
      <c r="F41" s="437"/>
      <c r="G41" s="437"/>
      <c r="H41" s="437"/>
      <c r="I41" s="437"/>
      <c r="J41" s="437"/>
      <c r="K41" s="437"/>
      <c r="L41" s="438"/>
      <c r="M41" s="379"/>
      <c r="N41" s="191"/>
      <c r="O41" s="479"/>
      <c r="P41" s="480"/>
      <c r="Q41" s="481" t="str">
        <f t="shared" ref="Q41:Q54" si="2">IF(ISERROR(IF(O41&lt;&gt;"",INDEX($W$22:$W$27,MATCH(M41,$V$22:$V$27,0))*O41,"")),"",IF(O41&lt;&gt;"",INDEX($W$22:$W$27,MATCH(M41,$V$22:$V$27,0))*O41,""))</f>
        <v/>
      </c>
      <c r="R41" s="481"/>
      <c r="S41" s="45"/>
      <c r="T41" s="269"/>
    </row>
    <row r="42" spans="1:20" ht="22.5" customHeight="1">
      <c r="A42" s="184"/>
      <c r="B42" s="212"/>
      <c r="C42" s="371"/>
      <c r="D42" s="372"/>
      <c r="E42" s="372"/>
      <c r="F42" s="372"/>
      <c r="G42" s="372"/>
      <c r="H42" s="372"/>
      <c r="I42" s="372"/>
      <c r="J42" s="372"/>
      <c r="K42" s="372"/>
      <c r="L42" s="373"/>
      <c r="M42" s="379"/>
      <c r="N42" s="191"/>
      <c r="O42" s="376"/>
      <c r="P42" s="377"/>
      <c r="Q42" s="481" t="str">
        <f t="shared" si="2"/>
        <v/>
      </c>
      <c r="R42" s="481"/>
      <c r="S42" s="45"/>
      <c r="T42" s="269"/>
    </row>
    <row r="43" spans="1:20" ht="22.5" customHeight="1">
      <c r="A43" s="184"/>
      <c r="B43" s="212"/>
      <c r="C43" s="371"/>
      <c r="D43" s="372"/>
      <c r="E43" s="372"/>
      <c r="F43" s="372"/>
      <c r="G43" s="372"/>
      <c r="H43" s="372"/>
      <c r="I43" s="372"/>
      <c r="J43" s="372"/>
      <c r="K43" s="372"/>
      <c r="L43" s="373"/>
      <c r="M43" s="379"/>
      <c r="N43" s="191"/>
      <c r="O43" s="376"/>
      <c r="P43" s="377"/>
      <c r="Q43" s="481" t="str">
        <f t="shared" si="2"/>
        <v/>
      </c>
      <c r="R43" s="481"/>
      <c r="S43" s="45"/>
      <c r="T43" s="269"/>
    </row>
    <row r="44" spans="1:20" ht="22.5" customHeight="1">
      <c r="A44" s="184"/>
      <c r="B44" s="212"/>
      <c r="C44" s="371"/>
      <c r="D44" s="372"/>
      <c r="E44" s="372"/>
      <c r="F44" s="372"/>
      <c r="G44" s="372"/>
      <c r="H44" s="372"/>
      <c r="I44" s="372"/>
      <c r="J44" s="372"/>
      <c r="K44" s="372"/>
      <c r="L44" s="373"/>
      <c r="M44" s="379"/>
      <c r="N44" s="191"/>
      <c r="O44" s="376"/>
      <c r="P44" s="377"/>
      <c r="Q44" s="481" t="str">
        <f t="shared" si="2"/>
        <v/>
      </c>
      <c r="R44" s="481"/>
      <c r="S44" s="45"/>
      <c r="T44" s="269"/>
    </row>
    <row r="45" spans="1:20" ht="22.5" customHeight="1">
      <c r="A45" s="184"/>
      <c r="B45" s="212"/>
      <c r="C45" s="371"/>
      <c r="D45" s="372"/>
      <c r="E45" s="372"/>
      <c r="F45" s="372"/>
      <c r="G45" s="372"/>
      <c r="H45" s="372"/>
      <c r="I45" s="372"/>
      <c r="J45" s="372"/>
      <c r="K45" s="372"/>
      <c r="L45" s="373"/>
      <c r="M45" s="379"/>
      <c r="N45" s="191"/>
      <c r="O45" s="376"/>
      <c r="P45" s="377"/>
      <c r="Q45" s="481" t="str">
        <f t="shared" si="2"/>
        <v/>
      </c>
      <c r="R45" s="481"/>
      <c r="S45" s="45"/>
      <c r="T45" s="269"/>
    </row>
    <row r="46" spans="1:20" ht="22.5" customHeight="1">
      <c r="A46" s="184"/>
      <c r="B46" s="212"/>
      <c r="C46" s="371"/>
      <c r="D46" s="372"/>
      <c r="E46" s="372"/>
      <c r="F46" s="372"/>
      <c r="G46" s="372"/>
      <c r="H46" s="372"/>
      <c r="I46" s="372"/>
      <c r="J46" s="372"/>
      <c r="K46" s="372"/>
      <c r="L46" s="373"/>
      <c r="M46" s="379"/>
      <c r="N46" s="191"/>
      <c r="O46" s="376"/>
      <c r="P46" s="377"/>
      <c r="Q46" s="481" t="str">
        <f t="shared" si="2"/>
        <v/>
      </c>
      <c r="R46" s="481"/>
      <c r="S46" s="45"/>
      <c r="T46" s="269"/>
    </row>
    <row r="47" spans="1:20" ht="22.5" customHeight="1">
      <c r="A47" s="184"/>
      <c r="B47" s="212"/>
      <c r="C47" s="371"/>
      <c r="D47" s="372"/>
      <c r="E47" s="372"/>
      <c r="F47" s="372"/>
      <c r="G47" s="372"/>
      <c r="H47" s="372"/>
      <c r="I47" s="372"/>
      <c r="J47" s="372"/>
      <c r="K47" s="372"/>
      <c r="L47" s="373"/>
      <c r="M47" s="379"/>
      <c r="N47" s="191"/>
      <c r="O47" s="376"/>
      <c r="P47" s="377"/>
      <c r="Q47" s="481" t="str">
        <f t="shared" si="2"/>
        <v/>
      </c>
      <c r="R47" s="481"/>
      <c r="S47" s="45"/>
      <c r="T47" s="269"/>
    </row>
    <row r="48" spans="1:20" ht="22.5" customHeight="1">
      <c r="A48" s="184"/>
      <c r="B48" s="212"/>
      <c r="C48" s="371"/>
      <c r="D48" s="372"/>
      <c r="E48" s="372"/>
      <c r="F48" s="372"/>
      <c r="G48" s="372"/>
      <c r="H48" s="372"/>
      <c r="I48" s="372"/>
      <c r="J48" s="372"/>
      <c r="K48" s="372"/>
      <c r="L48" s="373"/>
      <c r="M48" s="379"/>
      <c r="N48" s="191"/>
      <c r="O48" s="376"/>
      <c r="P48" s="377"/>
      <c r="Q48" s="481" t="str">
        <f t="shared" si="2"/>
        <v/>
      </c>
      <c r="R48" s="481"/>
      <c r="S48" s="45"/>
      <c r="T48" s="269"/>
    </row>
    <row r="49" spans="1:25" ht="22.5" customHeight="1">
      <c r="A49" s="184"/>
      <c r="B49" s="212"/>
      <c r="C49" s="371"/>
      <c r="D49" s="372"/>
      <c r="E49" s="372"/>
      <c r="F49" s="372"/>
      <c r="G49" s="372"/>
      <c r="H49" s="372"/>
      <c r="I49" s="372"/>
      <c r="J49" s="372"/>
      <c r="K49" s="372"/>
      <c r="L49" s="373"/>
      <c r="M49" s="379"/>
      <c r="N49" s="191"/>
      <c r="O49" s="376"/>
      <c r="P49" s="377"/>
      <c r="Q49" s="481" t="str">
        <f t="shared" si="2"/>
        <v/>
      </c>
      <c r="R49" s="481"/>
      <c r="S49" s="45"/>
      <c r="T49" s="269"/>
    </row>
    <row r="50" spans="1:25" ht="22.5" customHeight="1">
      <c r="A50" s="184"/>
      <c r="B50" s="212"/>
      <c r="C50" s="371"/>
      <c r="D50" s="372"/>
      <c r="E50" s="372"/>
      <c r="F50" s="372"/>
      <c r="G50" s="372"/>
      <c r="H50" s="372"/>
      <c r="I50" s="372"/>
      <c r="J50" s="372"/>
      <c r="K50" s="372"/>
      <c r="L50" s="373"/>
      <c r="M50" s="379"/>
      <c r="N50" s="191"/>
      <c r="O50" s="376"/>
      <c r="P50" s="377"/>
      <c r="Q50" s="481" t="str">
        <f t="shared" si="2"/>
        <v/>
      </c>
      <c r="R50" s="481"/>
      <c r="S50" s="45"/>
      <c r="T50" s="269"/>
    </row>
    <row r="51" spans="1:25" ht="22.5" customHeight="1">
      <c r="A51" s="184"/>
      <c r="B51" s="212"/>
      <c r="C51" s="371"/>
      <c r="D51" s="372"/>
      <c r="E51" s="372"/>
      <c r="F51" s="372"/>
      <c r="G51" s="372"/>
      <c r="H51" s="372"/>
      <c r="I51" s="372"/>
      <c r="J51" s="372"/>
      <c r="K51" s="372"/>
      <c r="L51" s="373"/>
      <c r="M51" s="379"/>
      <c r="N51" s="191"/>
      <c r="O51" s="376"/>
      <c r="P51" s="377"/>
      <c r="Q51" s="481" t="str">
        <f t="shared" si="2"/>
        <v/>
      </c>
      <c r="R51" s="481"/>
      <c r="S51" s="45"/>
      <c r="T51" s="269"/>
    </row>
    <row r="52" spans="1:25" ht="22.5" customHeight="1">
      <c r="A52" s="184"/>
      <c r="B52" s="212"/>
      <c r="C52" s="371"/>
      <c r="D52" s="372"/>
      <c r="E52" s="372"/>
      <c r="F52" s="372"/>
      <c r="G52" s="372"/>
      <c r="H52" s="372"/>
      <c r="I52" s="372"/>
      <c r="J52" s="372"/>
      <c r="K52" s="372"/>
      <c r="L52" s="373"/>
      <c r="M52" s="379"/>
      <c r="N52" s="191"/>
      <c r="O52" s="376"/>
      <c r="P52" s="377"/>
      <c r="Q52" s="481" t="str">
        <f t="shared" si="2"/>
        <v/>
      </c>
      <c r="R52" s="481"/>
      <c r="S52" s="45"/>
      <c r="T52" s="269"/>
    </row>
    <row r="53" spans="1:25" ht="22.5" customHeight="1">
      <c r="A53" s="184"/>
      <c r="B53" s="212"/>
      <c r="C53" s="371"/>
      <c r="D53" s="372"/>
      <c r="E53" s="372"/>
      <c r="F53" s="372"/>
      <c r="G53" s="372"/>
      <c r="H53" s="372"/>
      <c r="I53" s="372"/>
      <c r="J53" s="372"/>
      <c r="K53" s="372"/>
      <c r="L53" s="373"/>
      <c r="M53" s="379"/>
      <c r="N53" s="191"/>
      <c r="O53" s="376"/>
      <c r="P53" s="377"/>
      <c r="Q53" s="481" t="str">
        <f t="shared" si="2"/>
        <v/>
      </c>
      <c r="R53" s="481"/>
      <c r="S53" s="45"/>
      <c r="T53" s="269"/>
    </row>
    <row r="54" spans="1:25" ht="22.5" customHeight="1">
      <c r="A54" s="184"/>
      <c r="B54" s="212"/>
      <c r="C54" s="371"/>
      <c r="D54" s="372"/>
      <c r="E54" s="372"/>
      <c r="F54" s="372"/>
      <c r="G54" s="372"/>
      <c r="H54" s="372"/>
      <c r="I54" s="372"/>
      <c r="J54" s="372"/>
      <c r="K54" s="372"/>
      <c r="L54" s="373"/>
      <c r="M54" s="379"/>
      <c r="N54" s="191"/>
      <c r="O54" s="376"/>
      <c r="P54" s="377"/>
      <c r="Q54" s="481" t="str">
        <f t="shared" si="2"/>
        <v/>
      </c>
      <c r="R54" s="481"/>
      <c r="S54" s="45"/>
      <c r="T54" s="269"/>
    </row>
    <row r="55" spans="1:25" ht="22.5" customHeight="1">
      <c r="A55" s="184"/>
      <c r="B55" s="212"/>
      <c r="C55" s="436"/>
      <c r="D55" s="437"/>
      <c r="E55" s="437"/>
      <c r="F55" s="437"/>
      <c r="G55" s="437"/>
      <c r="H55" s="437"/>
      <c r="I55" s="437"/>
      <c r="J55" s="437"/>
      <c r="K55" s="437"/>
      <c r="L55" s="438"/>
      <c r="M55" s="379"/>
      <c r="N55" s="191"/>
      <c r="O55" s="479"/>
      <c r="P55" s="480"/>
      <c r="Q55" s="481" t="str">
        <f t="shared" si="1"/>
        <v/>
      </c>
      <c r="R55" s="481"/>
      <c r="S55" s="45"/>
      <c r="T55" s="269"/>
    </row>
    <row r="56" spans="1:25" ht="22.5" customHeight="1">
      <c r="A56" s="184"/>
      <c r="B56" s="212"/>
      <c r="C56" s="436"/>
      <c r="D56" s="437"/>
      <c r="E56" s="437"/>
      <c r="F56" s="437"/>
      <c r="G56" s="437"/>
      <c r="H56" s="437"/>
      <c r="I56" s="437"/>
      <c r="J56" s="437"/>
      <c r="K56" s="437"/>
      <c r="L56" s="438"/>
      <c r="M56" s="379"/>
      <c r="N56" s="191"/>
      <c r="O56" s="479"/>
      <c r="P56" s="480"/>
      <c r="Q56" s="481" t="str">
        <f t="shared" si="1"/>
        <v/>
      </c>
      <c r="R56" s="481"/>
      <c r="S56" s="45"/>
      <c r="T56" s="269"/>
    </row>
    <row r="57" spans="1:25" ht="22.5" customHeight="1">
      <c r="A57" s="184"/>
      <c r="B57" s="212"/>
      <c r="C57" s="371"/>
      <c r="D57" s="372"/>
      <c r="E57" s="372"/>
      <c r="F57" s="372"/>
      <c r="G57" s="372"/>
      <c r="H57" s="372"/>
      <c r="I57" s="372"/>
      <c r="J57" s="372"/>
      <c r="K57" s="372"/>
      <c r="L57" s="373"/>
      <c r="M57" s="379"/>
      <c r="N57" s="191"/>
      <c r="O57" s="376"/>
      <c r="P57" s="377"/>
      <c r="Q57" s="481" t="str">
        <f>IF(ISERROR(IF(O57&lt;&gt;"",INDEX($W$22:$W$27,MATCH(M57,$V$22:$V$27,0))*O57,"")),"",IF(O57&lt;&gt;"",INDEX($W$22:$W$27,MATCH(M57,$V$22:$V$27,0))*O57,""))</f>
        <v/>
      </c>
      <c r="R57" s="481"/>
      <c r="S57" s="45"/>
      <c r="T57" s="269"/>
    </row>
    <row r="58" spans="1:25" ht="22.5" customHeight="1">
      <c r="A58" s="184"/>
      <c r="B58" s="212"/>
      <c r="C58" s="436"/>
      <c r="D58" s="437"/>
      <c r="E58" s="437"/>
      <c r="F58" s="437"/>
      <c r="G58" s="437"/>
      <c r="H58" s="437"/>
      <c r="I58" s="437"/>
      <c r="J58" s="437"/>
      <c r="K58" s="437"/>
      <c r="L58" s="438"/>
      <c r="M58" s="379"/>
      <c r="N58" s="191"/>
      <c r="O58" s="479"/>
      <c r="P58" s="480"/>
      <c r="Q58" s="481" t="str">
        <f t="shared" si="1"/>
        <v/>
      </c>
      <c r="R58" s="481"/>
      <c r="S58" s="45"/>
      <c r="T58" s="269"/>
    </row>
    <row r="59" spans="1:25" ht="22.5" customHeight="1">
      <c r="A59" s="184"/>
      <c r="B59" s="212"/>
      <c r="C59" s="436"/>
      <c r="D59" s="437"/>
      <c r="E59" s="437"/>
      <c r="F59" s="437"/>
      <c r="G59" s="437"/>
      <c r="H59" s="437"/>
      <c r="I59" s="437"/>
      <c r="J59" s="437"/>
      <c r="K59" s="437"/>
      <c r="L59" s="438"/>
      <c r="M59" s="379"/>
      <c r="N59" s="191"/>
      <c r="O59" s="479"/>
      <c r="P59" s="480"/>
      <c r="Q59" s="481" t="str">
        <f t="shared" si="1"/>
        <v/>
      </c>
      <c r="R59" s="481"/>
      <c r="S59" s="45"/>
      <c r="T59" s="269"/>
    </row>
    <row r="60" spans="1:25" s="57" customFormat="1" ht="6" customHeight="1">
      <c r="A60" s="270"/>
      <c r="B60" s="80"/>
      <c r="C60" s="80"/>
      <c r="D60" s="80"/>
      <c r="E60" s="76"/>
      <c r="F60" s="76"/>
      <c r="G60" s="76"/>
      <c r="H60" s="76"/>
      <c r="I60" s="76"/>
      <c r="J60" s="76"/>
      <c r="K60" s="80"/>
      <c r="L60" s="80"/>
      <c r="M60" s="81"/>
      <c r="N60" s="81"/>
      <c r="O60" s="81"/>
      <c r="P60" s="82"/>
      <c r="Q60" s="19"/>
      <c r="R60" s="19"/>
      <c r="S60" s="76"/>
      <c r="T60" s="270"/>
    </row>
    <row r="61" spans="1:25" s="16" customFormat="1" ht="23.25" customHeight="1">
      <c r="A61" s="277"/>
      <c r="B61" s="482" t="s">
        <v>6</v>
      </c>
      <c r="C61" s="483"/>
      <c r="D61" s="483"/>
      <c r="E61" s="483"/>
      <c r="F61" s="483"/>
      <c r="G61" s="483"/>
      <c r="H61" s="483"/>
      <c r="I61" s="483"/>
      <c r="J61" s="483"/>
      <c r="K61" s="483"/>
      <c r="L61" s="483"/>
      <c r="M61" s="483"/>
      <c r="N61" s="483"/>
      <c r="O61" s="483"/>
      <c r="P61" s="483"/>
      <c r="Q61" s="483"/>
      <c r="R61" s="483"/>
      <c r="S61" s="484"/>
      <c r="T61" s="268"/>
      <c r="U61" s="347"/>
      <c r="V61" s="347"/>
      <c r="W61" s="347"/>
      <c r="X61" s="347"/>
      <c r="Y61" s="347"/>
    </row>
    <row r="62" spans="1:25" ht="16.5" customHeight="1">
      <c r="A62" s="184"/>
      <c r="B62" s="374" t="str">
        <f>'1-MCN'!B58</f>
        <v>FAPESP, AGOSTO DE 2015</v>
      </c>
      <c r="Q62" s="492">
        <v>1</v>
      </c>
      <c r="R62" s="492"/>
      <c r="S62" s="492"/>
      <c r="T62" s="184"/>
      <c r="U62" s="111"/>
      <c r="V62" s="111"/>
      <c r="W62" s="111"/>
      <c r="X62" s="111"/>
      <c r="Y62" s="111"/>
    </row>
    <row r="63" spans="1:25" ht="18">
      <c r="B63" s="242" t="str">
        <f>B6</f>
        <v>2- MATERIAL DE CONSUMO IMPORTADO</v>
      </c>
      <c r="U63" s="111"/>
      <c r="V63" s="111"/>
      <c r="W63" s="111"/>
      <c r="X63" s="111"/>
      <c r="Y63" s="111"/>
    </row>
    <row r="64" spans="1:25" s="16" customFormat="1" ht="14.25" customHeight="1">
      <c r="A64" s="277"/>
      <c r="B64" s="502" t="s">
        <v>1</v>
      </c>
      <c r="C64" s="496" t="s">
        <v>8</v>
      </c>
      <c r="D64" s="497"/>
      <c r="E64" s="497"/>
      <c r="F64" s="497"/>
      <c r="G64" s="497"/>
      <c r="H64" s="497"/>
      <c r="I64" s="497"/>
      <c r="J64" s="497"/>
      <c r="K64" s="497"/>
      <c r="L64" s="498"/>
      <c r="M64" s="504" t="s">
        <v>50</v>
      </c>
      <c r="N64" s="506" t="s">
        <v>131</v>
      </c>
      <c r="O64" s="507"/>
      <c r="P64" s="508"/>
      <c r="Q64" s="518" t="s">
        <v>132</v>
      </c>
      <c r="R64" s="519"/>
      <c r="S64" s="517" t="s">
        <v>2</v>
      </c>
      <c r="T64" s="268"/>
      <c r="U64" s="355"/>
      <c r="V64" s="111"/>
      <c r="W64" s="356"/>
      <c r="X64" s="347"/>
      <c r="Y64" s="347"/>
    </row>
    <row r="65" spans="1:246" s="16" customFormat="1" ht="17.25" customHeight="1">
      <c r="A65" s="277"/>
      <c r="B65" s="503"/>
      <c r="C65" s="499"/>
      <c r="D65" s="500"/>
      <c r="E65" s="500"/>
      <c r="F65" s="500"/>
      <c r="G65" s="500"/>
      <c r="H65" s="500"/>
      <c r="I65" s="500"/>
      <c r="J65" s="500"/>
      <c r="K65" s="500"/>
      <c r="L65" s="501"/>
      <c r="M65" s="505"/>
      <c r="N65" s="509"/>
      <c r="O65" s="510"/>
      <c r="P65" s="511"/>
      <c r="Q65" s="520"/>
      <c r="R65" s="521"/>
      <c r="S65" s="517"/>
      <c r="T65" s="268"/>
      <c r="U65" s="357"/>
      <c r="V65" s="111"/>
      <c r="W65" s="356"/>
      <c r="X65" s="347"/>
      <c r="Y65" s="347"/>
    </row>
    <row r="66" spans="1:246" ht="22.5" customHeight="1">
      <c r="A66" s="184"/>
      <c r="B66" s="212"/>
      <c r="C66" s="436"/>
      <c r="D66" s="437"/>
      <c r="E66" s="437"/>
      <c r="F66" s="437"/>
      <c r="G66" s="437"/>
      <c r="H66" s="437"/>
      <c r="I66" s="437"/>
      <c r="J66" s="437"/>
      <c r="K66" s="437"/>
      <c r="L66" s="438"/>
      <c r="M66" s="379"/>
      <c r="N66" s="191"/>
      <c r="O66" s="479"/>
      <c r="P66" s="480"/>
      <c r="Q66" s="481" t="str">
        <f>IF(ISERROR(IF(O66&lt;&gt;"",INDEX($W$22:$W$27,MATCH(M66,$V$22:$V$27,0))*O66,"")),"",IF(O66&lt;&gt;"",INDEX($W$22:$W$27,MATCH(M66,$V$22:$V$27,0))*O66,""))</f>
        <v/>
      </c>
      <c r="R66" s="481"/>
      <c r="S66" s="45"/>
      <c r="T66" s="269"/>
      <c r="U66" s="357"/>
      <c r="V66" s="111"/>
      <c r="W66" s="356"/>
      <c r="X66" s="111"/>
      <c r="Y66" s="111"/>
      <c r="IL66" s="49"/>
    </row>
    <row r="67" spans="1:246" ht="22.5" customHeight="1">
      <c r="A67" s="184"/>
      <c r="B67" s="212"/>
      <c r="C67" s="436"/>
      <c r="D67" s="437"/>
      <c r="E67" s="437"/>
      <c r="F67" s="437"/>
      <c r="G67" s="437"/>
      <c r="H67" s="437"/>
      <c r="I67" s="437"/>
      <c r="J67" s="437"/>
      <c r="K67" s="437"/>
      <c r="L67" s="438"/>
      <c r="M67" s="379"/>
      <c r="N67" s="191"/>
      <c r="O67" s="479"/>
      <c r="P67" s="480"/>
      <c r="Q67" s="481" t="str">
        <f t="shared" ref="Q67:Q109" si="3">IF(ISERROR(IF(O67&lt;&gt;"",INDEX($W$22:$W$27,MATCH(M67,$V$22:$V$27,0))*O67,"")),"",IF(O67&lt;&gt;"",INDEX($W$22:$W$27,MATCH(M67,$V$22:$V$27,0))*O67,""))</f>
        <v/>
      </c>
      <c r="R67" s="481"/>
      <c r="S67" s="45"/>
      <c r="T67" s="269"/>
      <c r="U67" s="357"/>
      <c r="V67" s="111"/>
      <c r="W67" s="356"/>
      <c r="X67" s="111"/>
      <c r="Y67" s="111"/>
      <c r="IL67" s="49"/>
    </row>
    <row r="68" spans="1:246" ht="22.5" customHeight="1">
      <c r="A68" s="184"/>
      <c r="B68" s="212"/>
      <c r="C68" s="436"/>
      <c r="D68" s="437"/>
      <c r="E68" s="437"/>
      <c r="F68" s="437"/>
      <c r="G68" s="437"/>
      <c r="H68" s="437"/>
      <c r="I68" s="437"/>
      <c r="J68" s="437"/>
      <c r="K68" s="437"/>
      <c r="L68" s="438"/>
      <c r="M68" s="379"/>
      <c r="N68" s="191"/>
      <c r="O68" s="479"/>
      <c r="P68" s="480"/>
      <c r="Q68" s="481" t="str">
        <f t="shared" si="3"/>
        <v/>
      </c>
      <c r="R68" s="481"/>
      <c r="S68" s="45"/>
      <c r="T68" s="269"/>
      <c r="U68" s="111"/>
      <c r="V68" s="111"/>
      <c r="W68" s="356"/>
      <c r="X68" s="111"/>
      <c r="Y68" s="111"/>
      <c r="IL68" s="49"/>
    </row>
    <row r="69" spans="1:246" ht="22.5" customHeight="1">
      <c r="A69" s="184"/>
      <c r="B69" s="212"/>
      <c r="C69" s="436"/>
      <c r="D69" s="437"/>
      <c r="E69" s="437"/>
      <c r="F69" s="437"/>
      <c r="G69" s="437"/>
      <c r="H69" s="437"/>
      <c r="I69" s="437"/>
      <c r="J69" s="437"/>
      <c r="K69" s="437"/>
      <c r="L69" s="438"/>
      <c r="M69" s="379"/>
      <c r="N69" s="191"/>
      <c r="O69" s="479"/>
      <c r="P69" s="480"/>
      <c r="Q69" s="522" t="str">
        <f t="shared" si="3"/>
        <v/>
      </c>
      <c r="R69" s="523"/>
      <c r="S69" s="45"/>
      <c r="T69" s="269"/>
      <c r="U69" s="111"/>
      <c r="V69" s="111"/>
      <c r="W69" s="356"/>
      <c r="X69" s="111"/>
      <c r="Y69" s="111"/>
      <c r="IL69" s="49"/>
    </row>
    <row r="70" spans="1:246" ht="22.5" customHeight="1">
      <c r="A70" s="184"/>
      <c r="B70" s="212"/>
      <c r="C70" s="436"/>
      <c r="D70" s="437"/>
      <c r="E70" s="437"/>
      <c r="F70" s="437"/>
      <c r="G70" s="437"/>
      <c r="H70" s="437"/>
      <c r="I70" s="437"/>
      <c r="J70" s="437"/>
      <c r="K70" s="437"/>
      <c r="L70" s="438"/>
      <c r="M70" s="379"/>
      <c r="N70" s="191"/>
      <c r="O70" s="479"/>
      <c r="P70" s="480"/>
      <c r="Q70" s="481" t="str">
        <f t="shared" si="3"/>
        <v/>
      </c>
      <c r="R70" s="481"/>
      <c r="S70" s="45"/>
      <c r="T70" s="269"/>
      <c r="U70" s="111"/>
      <c r="V70" s="111"/>
      <c r="W70" s="356"/>
      <c r="X70" s="111"/>
      <c r="Y70" s="111"/>
      <c r="IL70" s="49"/>
    </row>
    <row r="71" spans="1:246" ht="22.5" customHeight="1">
      <c r="A71" s="184"/>
      <c r="B71" s="212"/>
      <c r="C71" s="436"/>
      <c r="D71" s="437"/>
      <c r="E71" s="437"/>
      <c r="F71" s="437"/>
      <c r="G71" s="437"/>
      <c r="H71" s="437"/>
      <c r="I71" s="437"/>
      <c r="J71" s="437"/>
      <c r="K71" s="437"/>
      <c r="L71" s="438"/>
      <c r="M71" s="379"/>
      <c r="N71" s="191"/>
      <c r="O71" s="479"/>
      <c r="P71" s="480"/>
      <c r="Q71" s="481" t="str">
        <f t="shared" si="3"/>
        <v/>
      </c>
      <c r="R71" s="481"/>
      <c r="S71" s="45"/>
      <c r="T71" s="269"/>
      <c r="W71" s="350"/>
      <c r="IL71" s="49"/>
    </row>
    <row r="72" spans="1:246" ht="22.5" customHeight="1">
      <c r="A72" s="184"/>
      <c r="B72" s="212"/>
      <c r="C72" s="436"/>
      <c r="D72" s="437"/>
      <c r="E72" s="437"/>
      <c r="F72" s="437"/>
      <c r="G72" s="437"/>
      <c r="H72" s="437"/>
      <c r="I72" s="437"/>
      <c r="J72" s="437"/>
      <c r="K72" s="437"/>
      <c r="L72" s="438"/>
      <c r="M72" s="379"/>
      <c r="N72" s="191"/>
      <c r="O72" s="479"/>
      <c r="P72" s="480"/>
      <c r="Q72" s="481" t="str">
        <f t="shared" si="3"/>
        <v/>
      </c>
      <c r="R72" s="481"/>
      <c r="S72" s="45"/>
      <c r="T72" s="269"/>
    </row>
    <row r="73" spans="1:246" ht="22.5" customHeight="1">
      <c r="A73" s="184"/>
      <c r="B73" s="212"/>
      <c r="C73" s="436"/>
      <c r="D73" s="437"/>
      <c r="E73" s="437"/>
      <c r="F73" s="437"/>
      <c r="G73" s="437"/>
      <c r="H73" s="437"/>
      <c r="I73" s="437"/>
      <c r="J73" s="437"/>
      <c r="K73" s="437"/>
      <c r="L73" s="438"/>
      <c r="M73" s="379"/>
      <c r="N73" s="191"/>
      <c r="O73" s="479"/>
      <c r="P73" s="480"/>
      <c r="Q73" s="481" t="str">
        <f t="shared" si="3"/>
        <v/>
      </c>
      <c r="R73" s="481"/>
      <c r="S73" s="45"/>
      <c r="T73" s="269"/>
    </row>
    <row r="74" spans="1:246" ht="22.5" customHeight="1">
      <c r="A74" s="184"/>
      <c r="B74" s="212"/>
      <c r="C74" s="436"/>
      <c r="D74" s="437"/>
      <c r="E74" s="437"/>
      <c r="F74" s="437"/>
      <c r="G74" s="437"/>
      <c r="H74" s="437"/>
      <c r="I74" s="437"/>
      <c r="J74" s="437"/>
      <c r="K74" s="437"/>
      <c r="L74" s="438"/>
      <c r="M74" s="379"/>
      <c r="N74" s="191"/>
      <c r="O74" s="479"/>
      <c r="P74" s="480"/>
      <c r="Q74" s="481" t="str">
        <f t="shared" si="3"/>
        <v/>
      </c>
      <c r="R74" s="481"/>
      <c r="S74" s="45"/>
      <c r="T74" s="269"/>
    </row>
    <row r="75" spans="1:246" ht="22.5" customHeight="1">
      <c r="A75" s="184"/>
      <c r="B75" s="212"/>
      <c r="C75" s="436"/>
      <c r="D75" s="437"/>
      <c r="E75" s="437"/>
      <c r="F75" s="437"/>
      <c r="G75" s="437"/>
      <c r="H75" s="437"/>
      <c r="I75" s="437"/>
      <c r="J75" s="437"/>
      <c r="K75" s="437"/>
      <c r="L75" s="438"/>
      <c r="M75" s="379"/>
      <c r="N75" s="191"/>
      <c r="O75" s="479"/>
      <c r="P75" s="480"/>
      <c r="Q75" s="481" t="str">
        <f t="shared" si="3"/>
        <v/>
      </c>
      <c r="R75" s="481"/>
      <c r="S75" s="45"/>
      <c r="T75" s="269"/>
    </row>
    <row r="76" spans="1:246" ht="22.5" customHeight="1">
      <c r="A76" s="184"/>
      <c r="B76" s="212"/>
      <c r="C76" s="436"/>
      <c r="D76" s="437"/>
      <c r="E76" s="437"/>
      <c r="F76" s="437"/>
      <c r="G76" s="437"/>
      <c r="H76" s="437"/>
      <c r="I76" s="437"/>
      <c r="J76" s="437"/>
      <c r="K76" s="437"/>
      <c r="L76" s="438"/>
      <c r="M76" s="379"/>
      <c r="N76" s="191"/>
      <c r="O76" s="479"/>
      <c r="P76" s="480"/>
      <c r="Q76" s="481" t="str">
        <f t="shared" si="3"/>
        <v/>
      </c>
      <c r="R76" s="481"/>
      <c r="S76" s="45"/>
      <c r="T76" s="269"/>
    </row>
    <row r="77" spans="1:246" ht="22.5" customHeight="1">
      <c r="A77" s="184"/>
      <c r="B77" s="212"/>
      <c r="C77" s="436"/>
      <c r="D77" s="437"/>
      <c r="E77" s="437"/>
      <c r="F77" s="437"/>
      <c r="G77" s="437"/>
      <c r="H77" s="437"/>
      <c r="I77" s="437"/>
      <c r="J77" s="437"/>
      <c r="K77" s="437"/>
      <c r="L77" s="438"/>
      <c r="M77" s="379"/>
      <c r="N77" s="191"/>
      <c r="O77" s="479"/>
      <c r="P77" s="480"/>
      <c r="Q77" s="481" t="str">
        <f t="shared" si="3"/>
        <v/>
      </c>
      <c r="R77" s="481"/>
      <c r="S77" s="45"/>
      <c r="T77" s="269"/>
    </row>
    <row r="78" spans="1:246" ht="22.5" customHeight="1">
      <c r="A78" s="184"/>
      <c r="B78" s="212"/>
      <c r="C78" s="436"/>
      <c r="D78" s="437"/>
      <c r="E78" s="437"/>
      <c r="F78" s="437"/>
      <c r="G78" s="437"/>
      <c r="H78" s="437"/>
      <c r="I78" s="437"/>
      <c r="J78" s="437"/>
      <c r="K78" s="437"/>
      <c r="L78" s="438"/>
      <c r="M78" s="379"/>
      <c r="N78" s="191"/>
      <c r="O78" s="479"/>
      <c r="P78" s="480"/>
      <c r="Q78" s="481" t="str">
        <f t="shared" si="3"/>
        <v/>
      </c>
      <c r="R78" s="481"/>
      <c r="S78" s="45"/>
      <c r="T78" s="269"/>
    </row>
    <row r="79" spans="1:246" ht="22.5" customHeight="1">
      <c r="A79" s="184"/>
      <c r="B79" s="212"/>
      <c r="C79" s="436"/>
      <c r="D79" s="437"/>
      <c r="E79" s="437"/>
      <c r="F79" s="437"/>
      <c r="G79" s="437"/>
      <c r="H79" s="437"/>
      <c r="I79" s="437"/>
      <c r="J79" s="437"/>
      <c r="K79" s="437"/>
      <c r="L79" s="438"/>
      <c r="M79" s="379"/>
      <c r="N79" s="191"/>
      <c r="O79" s="479"/>
      <c r="P79" s="480"/>
      <c r="Q79" s="481" t="str">
        <f t="shared" si="3"/>
        <v/>
      </c>
      <c r="R79" s="481"/>
      <c r="S79" s="45"/>
      <c r="T79" s="269"/>
    </row>
    <row r="80" spans="1:246" ht="22.5" customHeight="1">
      <c r="A80" s="184"/>
      <c r="B80" s="212"/>
      <c r="C80" s="436"/>
      <c r="D80" s="437"/>
      <c r="E80" s="437"/>
      <c r="F80" s="437"/>
      <c r="G80" s="437"/>
      <c r="H80" s="437"/>
      <c r="I80" s="437"/>
      <c r="J80" s="437"/>
      <c r="K80" s="437"/>
      <c r="L80" s="438"/>
      <c r="M80" s="379"/>
      <c r="N80" s="191"/>
      <c r="O80" s="479"/>
      <c r="P80" s="480"/>
      <c r="Q80" s="481" t="str">
        <f t="shared" si="3"/>
        <v/>
      </c>
      <c r="R80" s="481"/>
      <c r="S80" s="45"/>
      <c r="T80" s="269"/>
    </row>
    <row r="81" spans="1:246" ht="22.5" customHeight="1">
      <c r="A81" s="184"/>
      <c r="B81" s="212"/>
      <c r="C81" s="436"/>
      <c r="D81" s="437"/>
      <c r="E81" s="437"/>
      <c r="F81" s="437"/>
      <c r="G81" s="437"/>
      <c r="H81" s="437"/>
      <c r="I81" s="437"/>
      <c r="J81" s="437"/>
      <c r="K81" s="437"/>
      <c r="L81" s="438"/>
      <c r="M81" s="379"/>
      <c r="N81" s="191"/>
      <c r="O81" s="479"/>
      <c r="P81" s="480"/>
      <c r="Q81" s="481" t="str">
        <f t="shared" si="3"/>
        <v/>
      </c>
      <c r="R81" s="481"/>
      <c r="S81" s="45"/>
      <c r="T81" s="269"/>
    </row>
    <row r="82" spans="1:246" ht="22.5" customHeight="1">
      <c r="A82" s="184"/>
      <c r="B82" s="212"/>
      <c r="C82" s="436"/>
      <c r="D82" s="437"/>
      <c r="E82" s="437"/>
      <c r="F82" s="437"/>
      <c r="G82" s="437"/>
      <c r="H82" s="437"/>
      <c r="I82" s="437"/>
      <c r="J82" s="437"/>
      <c r="K82" s="437"/>
      <c r="L82" s="438"/>
      <c r="M82" s="379"/>
      <c r="N82" s="191"/>
      <c r="O82" s="479"/>
      <c r="P82" s="480"/>
      <c r="Q82" s="481" t="str">
        <f t="shared" si="3"/>
        <v/>
      </c>
      <c r="R82" s="481"/>
      <c r="S82" s="45"/>
      <c r="T82" s="269"/>
    </row>
    <row r="83" spans="1:246" ht="22.5" customHeight="1">
      <c r="A83" s="184"/>
      <c r="B83" s="212"/>
      <c r="C83" s="436"/>
      <c r="D83" s="437"/>
      <c r="E83" s="437"/>
      <c r="F83" s="437"/>
      <c r="G83" s="437"/>
      <c r="H83" s="437"/>
      <c r="I83" s="437"/>
      <c r="J83" s="437"/>
      <c r="K83" s="437"/>
      <c r="L83" s="438"/>
      <c r="M83" s="379"/>
      <c r="N83" s="191"/>
      <c r="O83" s="479"/>
      <c r="P83" s="480"/>
      <c r="Q83" s="481" t="str">
        <f t="shared" si="3"/>
        <v/>
      </c>
      <c r="R83" s="481"/>
      <c r="S83" s="45"/>
      <c r="T83" s="269"/>
    </row>
    <row r="84" spans="1:246" ht="22.5" customHeight="1">
      <c r="A84" s="184"/>
      <c r="B84" s="212"/>
      <c r="C84" s="436"/>
      <c r="D84" s="437"/>
      <c r="E84" s="437"/>
      <c r="F84" s="437"/>
      <c r="G84" s="437"/>
      <c r="H84" s="437"/>
      <c r="I84" s="437"/>
      <c r="J84" s="437"/>
      <c r="K84" s="437"/>
      <c r="L84" s="438"/>
      <c r="M84" s="379"/>
      <c r="N84" s="191"/>
      <c r="O84" s="479"/>
      <c r="P84" s="480"/>
      <c r="Q84" s="481" t="str">
        <f t="shared" si="3"/>
        <v/>
      </c>
      <c r="R84" s="481"/>
      <c r="S84" s="45"/>
      <c r="T84" s="269"/>
    </row>
    <row r="85" spans="1:246" ht="22.5" customHeight="1">
      <c r="A85" s="184"/>
      <c r="B85" s="212"/>
      <c r="C85" s="436"/>
      <c r="D85" s="437"/>
      <c r="E85" s="437"/>
      <c r="F85" s="437"/>
      <c r="G85" s="437"/>
      <c r="H85" s="437"/>
      <c r="I85" s="437"/>
      <c r="J85" s="437"/>
      <c r="K85" s="437"/>
      <c r="L85" s="438"/>
      <c r="M85" s="379"/>
      <c r="N85" s="191"/>
      <c r="O85" s="479"/>
      <c r="P85" s="480"/>
      <c r="Q85" s="481" t="str">
        <f t="shared" si="3"/>
        <v/>
      </c>
      <c r="R85" s="481"/>
      <c r="S85" s="45"/>
      <c r="T85" s="269"/>
    </row>
    <row r="86" spans="1:246" ht="22.5" customHeight="1">
      <c r="A86" s="184"/>
      <c r="B86" s="212"/>
      <c r="C86" s="436"/>
      <c r="D86" s="437"/>
      <c r="E86" s="437"/>
      <c r="F86" s="437"/>
      <c r="G86" s="437"/>
      <c r="H86" s="437"/>
      <c r="I86" s="437"/>
      <c r="J86" s="437"/>
      <c r="K86" s="437"/>
      <c r="L86" s="438"/>
      <c r="M86" s="379"/>
      <c r="N86" s="191"/>
      <c r="O86" s="479"/>
      <c r="P86" s="480"/>
      <c r="Q86" s="481" t="str">
        <f t="shared" si="3"/>
        <v/>
      </c>
      <c r="R86" s="481"/>
      <c r="S86" s="45"/>
      <c r="T86" s="269"/>
    </row>
    <row r="87" spans="1:246" ht="22.5" customHeight="1">
      <c r="A87" s="184"/>
      <c r="B87" s="212"/>
      <c r="C87" s="436"/>
      <c r="D87" s="437"/>
      <c r="E87" s="437"/>
      <c r="F87" s="437"/>
      <c r="G87" s="437"/>
      <c r="H87" s="437"/>
      <c r="I87" s="437"/>
      <c r="J87" s="437"/>
      <c r="K87" s="437"/>
      <c r="L87" s="438"/>
      <c r="M87" s="379"/>
      <c r="N87" s="191"/>
      <c r="O87" s="479"/>
      <c r="P87" s="480"/>
      <c r="Q87" s="481" t="str">
        <f t="shared" si="3"/>
        <v/>
      </c>
      <c r="R87" s="481"/>
      <c r="S87" s="45"/>
      <c r="T87" s="269"/>
    </row>
    <row r="88" spans="1:246" ht="22.5" customHeight="1">
      <c r="A88" s="184"/>
      <c r="B88" s="212"/>
      <c r="C88" s="436"/>
      <c r="D88" s="437"/>
      <c r="E88" s="437"/>
      <c r="F88" s="437"/>
      <c r="G88" s="437"/>
      <c r="H88" s="437"/>
      <c r="I88" s="437"/>
      <c r="J88" s="437"/>
      <c r="K88" s="437"/>
      <c r="L88" s="438"/>
      <c r="M88" s="379"/>
      <c r="N88" s="191"/>
      <c r="O88" s="479"/>
      <c r="P88" s="480"/>
      <c r="Q88" s="481" t="str">
        <f t="shared" si="3"/>
        <v/>
      </c>
      <c r="R88" s="481"/>
      <c r="S88" s="45"/>
      <c r="T88" s="269"/>
    </row>
    <row r="89" spans="1:246" ht="22.5" customHeight="1">
      <c r="A89" s="184"/>
      <c r="B89" s="212"/>
      <c r="C89" s="436"/>
      <c r="D89" s="437"/>
      <c r="E89" s="437"/>
      <c r="F89" s="437"/>
      <c r="G89" s="437"/>
      <c r="H89" s="437"/>
      <c r="I89" s="437"/>
      <c r="J89" s="437"/>
      <c r="K89" s="437"/>
      <c r="L89" s="438"/>
      <c r="M89" s="379"/>
      <c r="N89" s="191"/>
      <c r="O89" s="479"/>
      <c r="P89" s="480"/>
      <c r="Q89" s="481" t="str">
        <f t="shared" si="3"/>
        <v/>
      </c>
      <c r="R89" s="481"/>
      <c r="S89" s="45"/>
      <c r="T89" s="269"/>
      <c r="U89" s="357"/>
      <c r="V89" s="111"/>
      <c r="W89" s="356"/>
      <c r="X89" s="111"/>
      <c r="Y89" s="111"/>
      <c r="IL89" s="49"/>
    </row>
    <row r="90" spans="1:246" ht="22.5" customHeight="1">
      <c r="A90" s="184"/>
      <c r="B90" s="212"/>
      <c r="C90" s="436"/>
      <c r="D90" s="437"/>
      <c r="E90" s="437"/>
      <c r="F90" s="437"/>
      <c r="G90" s="437"/>
      <c r="H90" s="437"/>
      <c r="I90" s="437"/>
      <c r="J90" s="437"/>
      <c r="K90" s="437"/>
      <c r="L90" s="438"/>
      <c r="M90" s="379"/>
      <c r="N90" s="191"/>
      <c r="O90" s="479"/>
      <c r="P90" s="480"/>
      <c r="Q90" s="481" t="str">
        <f t="shared" ref="Q90:Q108" si="4">IF(ISERROR(IF(O90&lt;&gt;"",INDEX($W$22:$W$27,MATCH(M90,$V$22:$V$27,0))*O90,"")),"",IF(O90&lt;&gt;"",INDEX($W$22:$W$27,MATCH(M90,$V$22:$V$27,0))*O90,""))</f>
        <v/>
      </c>
      <c r="R90" s="481"/>
      <c r="S90" s="45"/>
      <c r="T90" s="269"/>
      <c r="U90" s="357"/>
      <c r="V90" s="111"/>
      <c r="W90" s="356"/>
      <c r="X90" s="111"/>
      <c r="Y90" s="111"/>
      <c r="IL90" s="49"/>
    </row>
    <row r="91" spans="1:246" ht="22.5" customHeight="1">
      <c r="A91" s="184"/>
      <c r="B91" s="212"/>
      <c r="C91" s="436"/>
      <c r="D91" s="437"/>
      <c r="E91" s="437"/>
      <c r="F91" s="437"/>
      <c r="G91" s="437"/>
      <c r="H91" s="437"/>
      <c r="I91" s="437"/>
      <c r="J91" s="437"/>
      <c r="K91" s="437"/>
      <c r="L91" s="438"/>
      <c r="M91" s="379"/>
      <c r="N91" s="191"/>
      <c r="O91" s="479"/>
      <c r="P91" s="480"/>
      <c r="Q91" s="481" t="str">
        <f t="shared" si="4"/>
        <v/>
      </c>
      <c r="R91" s="481"/>
      <c r="S91" s="45"/>
      <c r="T91" s="269"/>
      <c r="U91" s="111"/>
      <c r="V91" s="111"/>
      <c r="W91" s="356"/>
      <c r="X91" s="111"/>
      <c r="Y91" s="111"/>
      <c r="IL91" s="49"/>
    </row>
    <row r="92" spans="1:246" ht="22.5" customHeight="1">
      <c r="A92" s="184"/>
      <c r="B92" s="212"/>
      <c r="C92" s="436"/>
      <c r="D92" s="437"/>
      <c r="E92" s="437"/>
      <c r="F92" s="437"/>
      <c r="G92" s="437"/>
      <c r="H92" s="437"/>
      <c r="I92" s="437"/>
      <c r="J92" s="437"/>
      <c r="K92" s="437"/>
      <c r="L92" s="438"/>
      <c r="M92" s="379"/>
      <c r="N92" s="191"/>
      <c r="O92" s="479"/>
      <c r="P92" s="480"/>
      <c r="Q92" s="481" t="str">
        <f t="shared" si="4"/>
        <v/>
      </c>
      <c r="R92" s="481"/>
      <c r="S92" s="45"/>
      <c r="T92" s="269"/>
      <c r="U92" s="111"/>
      <c r="V92" s="111"/>
      <c r="W92" s="356"/>
      <c r="X92" s="111"/>
      <c r="Y92" s="111"/>
      <c r="IL92" s="49"/>
    </row>
    <row r="93" spans="1:246" ht="22.5" customHeight="1">
      <c r="A93" s="184"/>
      <c r="B93" s="212"/>
      <c r="C93" s="436"/>
      <c r="D93" s="437"/>
      <c r="E93" s="437"/>
      <c r="F93" s="437"/>
      <c r="G93" s="437"/>
      <c r="H93" s="437"/>
      <c r="I93" s="437"/>
      <c r="J93" s="437"/>
      <c r="K93" s="437"/>
      <c r="L93" s="438"/>
      <c r="M93" s="379"/>
      <c r="N93" s="191"/>
      <c r="O93" s="479"/>
      <c r="P93" s="480"/>
      <c r="Q93" s="481" t="str">
        <f t="shared" si="4"/>
        <v/>
      </c>
      <c r="R93" s="481"/>
      <c r="S93" s="45"/>
      <c r="T93" s="269"/>
      <c r="U93" s="111"/>
      <c r="V93" s="111"/>
      <c r="W93" s="356"/>
      <c r="X93" s="111"/>
      <c r="Y93" s="111"/>
      <c r="IL93" s="49"/>
    </row>
    <row r="94" spans="1:246" ht="22.5" customHeight="1">
      <c r="A94" s="184"/>
      <c r="B94" s="212"/>
      <c r="C94" s="436"/>
      <c r="D94" s="437"/>
      <c r="E94" s="437"/>
      <c r="F94" s="437"/>
      <c r="G94" s="437"/>
      <c r="H94" s="437"/>
      <c r="I94" s="437"/>
      <c r="J94" s="437"/>
      <c r="K94" s="437"/>
      <c r="L94" s="438"/>
      <c r="M94" s="379"/>
      <c r="N94" s="191"/>
      <c r="O94" s="479"/>
      <c r="P94" s="480"/>
      <c r="Q94" s="481" t="str">
        <f t="shared" si="4"/>
        <v/>
      </c>
      <c r="R94" s="481"/>
      <c r="S94" s="45"/>
      <c r="T94" s="269"/>
      <c r="W94" s="350"/>
      <c r="IL94" s="49"/>
    </row>
    <row r="95" spans="1:246" ht="22.5" customHeight="1">
      <c r="A95" s="184"/>
      <c r="B95" s="212"/>
      <c r="C95" s="436"/>
      <c r="D95" s="437"/>
      <c r="E95" s="437"/>
      <c r="F95" s="437"/>
      <c r="G95" s="437"/>
      <c r="H95" s="437"/>
      <c r="I95" s="437"/>
      <c r="J95" s="437"/>
      <c r="K95" s="437"/>
      <c r="L95" s="438"/>
      <c r="M95" s="379"/>
      <c r="N95" s="191"/>
      <c r="O95" s="479"/>
      <c r="P95" s="480"/>
      <c r="Q95" s="481" t="str">
        <f t="shared" si="4"/>
        <v/>
      </c>
      <c r="R95" s="481"/>
      <c r="S95" s="45"/>
      <c r="T95" s="269"/>
    </row>
    <row r="96" spans="1:246" ht="22.5" customHeight="1">
      <c r="A96" s="184"/>
      <c r="B96" s="212"/>
      <c r="C96" s="436"/>
      <c r="D96" s="437"/>
      <c r="E96" s="437"/>
      <c r="F96" s="437"/>
      <c r="G96" s="437"/>
      <c r="H96" s="437"/>
      <c r="I96" s="437"/>
      <c r="J96" s="437"/>
      <c r="K96" s="437"/>
      <c r="L96" s="438"/>
      <c r="M96" s="379"/>
      <c r="N96" s="191"/>
      <c r="O96" s="479"/>
      <c r="P96" s="480"/>
      <c r="Q96" s="481" t="str">
        <f t="shared" si="4"/>
        <v/>
      </c>
      <c r="R96" s="481"/>
      <c r="S96" s="45"/>
      <c r="T96" s="269"/>
    </row>
    <row r="97" spans="1:20" ht="22.5" customHeight="1">
      <c r="A97" s="184"/>
      <c r="B97" s="212"/>
      <c r="C97" s="436"/>
      <c r="D97" s="437"/>
      <c r="E97" s="437"/>
      <c r="F97" s="437"/>
      <c r="G97" s="437"/>
      <c r="H97" s="437"/>
      <c r="I97" s="437"/>
      <c r="J97" s="437"/>
      <c r="K97" s="437"/>
      <c r="L97" s="438"/>
      <c r="M97" s="379"/>
      <c r="N97" s="191"/>
      <c r="O97" s="479"/>
      <c r="P97" s="480"/>
      <c r="Q97" s="481" t="str">
        <f t="shared" si="4"/>
        <v/>
      </c>
      <c r="R97" s="481"/>
      <c r="S97" s="45"/>
      <c r="T97" s="269"/>
    </row>
    <row r="98" spans="1:20" ht="22.5" customHeight="1">
      <c r="A98" s="184"/>
      <c r="B98" s="212"/>
      <c r="C98" s="436"/>
      <c r="D98" s="437"/>
      <c r="E98" s="437"/>
      <c r="F98" s="437"/>
      <c r="G98" s="437"/>
      <c r="H98" s="437"/>
      <c r="I98" s="437"/>
      <c r="J98" s="437"/>
      <c r="K98" s="437"/>
      <c r="L98" s="438"/>
      <c r="M98" s="379"/>
      <c r="N98" s="191"/>
      <c r="O98" s="479"/>
      <c r="P98" s="480"/>
      <c r="Q98" s="481" t="str">
        <f t="shared" si="4"/>
        <v/>
      </c>
      <c r="R98" s="481"/>
      <c r="S98" s="45"/>
      <c r="T98" s="269"/>
    </row>
    <row r="99" spans="1:20" ht="22.5" customHeight="1">
      <c r="A99" s="184"/>
      <c r="B99" s="212"/>
      <c r="C99" s="436"/>
      <c r="D99" s="437"/>
      <c r="E99" s="437"/>
      <c r="F99" s="437"/>
      <c r="G99" s="437"/>
      <c r="H99" s="437"/>
      <c r="I99" s="437"/>
      <c r="J99" s="437"/>
      <c r="K99" s="437"/>
      <c r="L99" s="438"/>
      <c r="M99" s="379"/>
      <c r="N99" s="191"/>
      <c r="O99" s="479"/>
      <c r="P99" s="480"/>
      <c r="Q99" s="481" t="str">
        <f t="shared" si="4"/>
        <v/>
      </c>
      <c r="R99" s="481"/>
      <c r="S99" s="45"/>
      <c r="T99" s="269"/>
    </row>
    <row r="100" spans="1:20" ht="22.5" customHeight="1">
      <c r="A100" s="184"/>
      <c r="B100" s="212"/>
      <c r="C100" s="436"/>
      <c r="D100" s="437"/>
      <c r="E100" s="437"/>
      <c r="F100" s="437"/>
      <c r="G100" s="437"/>
      <c r="H100" s="437"/>
      <c r="I100" s="437"/>
      <c r="J100" s="437"/>
      <c r="K100" s="437"/>
      <c r="L100" s="438"/>
      <c r="M100" s="379"/>
      <c r="N100" s="191"/>
      <c r="O100" s="479"/>
      <c r="P100" s="480"/>
      <c r="Q100" s="481" t="str">
        <f t="shared" si="4"/>
        <v/>
      </c>
      <c r="R100" s="481"/>
      <c r="S100" s="45"/>
      <c r="T100" s="269"/>
    </row>
    <row r="101" spans="1:20" ht="22.5" customHeight="1">
      <c r="A101" s="184"/>
      <c r="B101" s="212"/>
      <c r="C101" s="436"/>
      <c r="D101" s="437"/>
      <c r="E101" s="437"/>
      <c r="F101" s="437"/>
      <c r="G101" s="437"/>
      <c r="H101" s="437"/>
      <c r="I101" s="437"/>
      <c r="J101" s="437"/>
      <c r="K101" s="437"/>
      <c r="L101" s="438"/>
      <c r="M101" s="379"/>
      <c r="N101" s="191"/>
      <c r="O101" s="479"/>
      <c r="P101" s="480"/>
      <c r="Q101" s="481" t="str">
        <f t="shared" si="4"/>
        <v/>
      </c>
      <c r="R101" s="481"/>
      <c r="S101" s="45"/>
      <c r="T101" s="269"/>
    </row>
    <row r="102" spans="1:20" ht="22.5" customHeight="1">
      <c r="A102" s="184"/>
      <c r="B102" s="212"/>
      <c r="C102" s="436"/>
      <c r="D102" s="437"/>
      <c r="E102" s="437"/>
      <c r="F102" s="437"/>
      <c r="G102" s="437"/>
      <c r="H102" s="437"/>
      <c r="I102" s="437"/>
      <c r="J102" s="437"/>
      <c r="K102" s="437"/>
      <c r="L102" s="438"/>
      <c r="M102" s="379"/>
      <c r="N102" s="191"/>
      <c r="O102" s="479"/>
      <c r="P102" s="480"/>
      <c r="Q102" s="481" t="str">
        <f t="shared" si="4"/>
        <v/>
      </c>
      <c r="R102" s="481"/>
      <c r="S102" s="45"/>
      <c r="T102" s="269"/>
    </row>
    <row r="103" spans="1:20" ht="22.5" customHeight="1">
      <c r="A103" s="184"/>
      <c r="B103" s="212"/>
      <c r="C103" s="436"/>
      <c r="D103" s="437"/>
      <c r="E103" s="437"/>
      <c r="F103" s="437"/>
      <c r="G103" s="437"/>
      <c r="H103" s="437"/>
      <c r="I103" s="437"/>
      <c r="J103" s="437"/>
      <c r="K103" s="437"/>
      <c r="L103" s="438"/>
      <c r="M103" s="379"/>
      <c r="N103" s="191"/>
      <c r="O103" s="479"/>
      <c r="P103" s="480"/>
      <c r="Q103" s="481" t="str">
        <f t="shared" si="4"/>
        <v/>
      </c>
      <c r="R103" s="481"/>
      <c r="S103" s="45"/>
      <c r="T103" s="269"/>
    </row>
    <row r="104" spans="1:20" ht="22.5" customHeight="1">
      <c r="A104" s="184"/>
      <c r="B104" s="212"/>
      <c r="C104" s="436"/>
      <c r="D104" s="437"/>
      <c r="E104" s="437"/>
      <c r="F104" s="437"/>
      <c r="G104" s="437"/>
      <c r="H104" s="437"/>
      <c r="I104" s="437"/>
      <c r="J104" s="437"/>
      <c r="K104" s="437"/>
      <c r="L104" s="438"/>
      <c r="M104" s="379"/>
      <c r="N104" s="191"/>
      <c r="O104" s="479"/>
      <c r="P104" s="480"/>
      <c r="Q104" s="481" t="str">
        <f t="shared" si="4"/>
        <v/>
      </c>
      <c r="R104" s="481"/>
      <c r="S104" s="45"/>
      <c r="T104" s="269"/>
    </row>
    <row r="105" spans="1:20" ht="22.5" customHeight="1">
      <c r="A105" s="184"/>
      <c r="B105" s="212"/>
      <c r="C105" s="436"/>
      <c r="D105" s="437"/>
      <c r="E105" s="437"/>
      <c r="F105" s="437"/>
      <c r="G105" s="437"/>
      <c r="H105" s="437"/>
      <c r="I105" s="437"/>
      <c r="J105" s="437"/>
      <c r="K105" s="437"/>
      <c r="L105" s="438"/>
      <c r="M105" s="379"/>
      <c r="N105" s="191"/>
      <c r="O105" s="479"/>
      <c r="P105" s="480"/>
      <c r="Q105" s="481" t="str">
        <f t="shared" si="4"/>
        <v/>
      </c>
      <c r="R105" s="481"/>
      <c r="S105" s="45"/>
      <c r="T105" s="269"/>
    </row>
    <row r="106" spans="1:20" ht="22.5" customHeight="1">
      <c r="A106" s="184"/>
      <c r="B106" s="212"/>
      <c r="C106" s="436"/>
      <c r="D106" s="437"/>
      <c r="E106" s="437"/>
      <c r="F106" s="437"/>
      <c r="G106" s="437"/>
      <c r="H106" s="437"/>
      <c r="I106" s="437"/>
      <c r="J106" s="437"/>
      <c r="K106" s="437"/>
      <c r="L106" s="438"/>
      <c r="M106" s="379"/>
      <c r="N106" s="191"/>
      <c r="O106" s="479"/>
      <c r="P106" s="480"/>
      <c r="Q106" s="481" t="str">
        <f t="shared" si="4"/>
        <v/>
      </c>
      <c r="R106" s="481"/>
      <c r="S106" s="45"/>
      <c r="T106" s="269"/>
    </row>
    <row r="107" spans="1:20" ht="22.5" customHeight="1">
      <c r="A107" s="184"/>
      <c r="B107" s="212"/>
      <c r="C107" s="436"/>
      <c r="D107" s="437"/>
      <c r="E107" s="437"/>
      <c r="F107" s="437"/>
      <c r="G107" s="437"/>
      <c r="H107" s="437"/>
      <c r="I107" s="437"/>
      <c r="J107" s="437"/>
      <c r="K107" s="437"/>
      <c r="L107" s="438"/>
      <c r="M107" s="379"/>
      <c r="N107" s="191"/>
      <c r="O107" s="479"/>
      <c r="P107" s="480"/>
      <c r="Q107" s="481" t="str">
        <f t="shared" si="4"/>
        <v/>
      </c>
      <c r="R107" s="481"/>
      <c r="S107" s="45"/>
      <c r="T107" s="269"/>
    </row>
    <row r="108" spans="1:20" ht="22.5" customHeight="1">
      <c r="A108" s="184"/>
      <c r="B108" s="212"/>
      <c r="C108" s="436"/>
      <c r="D108" s="437"/>
      <c r="E108" s="437"/>
      <c r="F108" s="437"/>
      <c r="G108" s="437"/>
      <c r="H108" s="437"/>
      <c r="I108" s="437"/>
      <c r="J108" s="437"/>
      <c r="K108" s="437"/>
      <c r="L108" s="438"/>
      <c r="M108" s="379"/>
      <c r="N108" s="191"/>
      <c r="O108" s="479"/>
      <c r="P108" s="480"/>
      <c r="Q108" s="481" t="str">
        <f t="shared" si="4"/>
        <v/>
      </c>
      <c r="R108" s="481"/>
      <c r="S108" s="45"/>
      <c r="T108" s="269"/>
    </row>
    <row r="109" spans="1:20" ht="22.5" customHeight="1">
      <c r="A109" s="184"/>
      <c r="B109" s="212"/>
      <c r="C109" s="436"/>
      <c r="D109" s="437"/>
      <c r="E109" s="437"/>
      <c r="F109" s="437"/>
      <c r="G109" s="437"/>
      <c r="H109" s="437"/>
      <c r="I109" s="437"/>
      <c r="J109" s="437"/>
      <c r="K109" s="437"/>
      <c r="L109" s="438"/>
      <c r="M109" s="379"/>
      <c r="N109" s="191"/>
      <c r="O109" s="479"/>
      <c r="P109" s="480"/>
      <c r="Q109" s="481" t="str">
        <f t="shared" si="3"/>
        <v/>
      </c>
      <c r="R109" s="481"/>
      <c r="S109" s="45"/>
      <c r="T109" s="269"/>
    </row>
    <row r="110" spans="1:20" ht="6" customHeight="1">
      <c r="A110" s="184"/>
      <c r="T110" s="184"/>
    </row>
    <row r="111" spans="1:20" ht="24" customHeight="1">
      <c r="B111" s="482" t="s">
        <v>6</v>
      </c>
      <c r="C111" s="483"/>
      <c r="D111" s="483"/>
      <c r="E111" s="483"/>
      <c r="F111" s="483"/>
      <c r="G111" s="483"/>
      <c r="H111" s="483"/>
      <c r="I111" s="483"/>
      <c r="J111" s="483"/>
      <c r="K111" s="483"/>
      <c r="L111" s="483"/>
      <c r="M111" s="483"/>
      <c r="N111" s="483"/>
      <c r="O111" s="483"/>
      <c r="P111" s="483"/>
      <c r="Q111" s="483"/>
      <c r="R111" s="483"/>
      <c r="S111" s="484"/>
    </row>
    <row r="112" spans="1:20">
      <c r="B112" s="374" t="str">
        <f>B62</f>
        <v>FAPESP, AGOSTO DE 2015</v>
      </c>
      <c r="Q112" s="492">
        <v>2</v>
      </c>
      <c r="R112" s="492"/>
      <c r="S112" s="492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172" t="s">
        <v>112</v>
      </c>
    </row>
    <row r="159" spans="2:2" ht="15.75" customHeight="1">
      <c r="B159" s="172" t="s">
        <v>113</v>
      </c>
    </row>
    <row r="160" spans="2:2"/>
    <row r="161" spans="2:247" ht="15">
      <c r="B161" s="104"/>
    </row>
    <row r="162" spans="2:247" ht="10.5" customHeight="1">
      <c r="C162" s="3"/>
      <c r="D162" s="3"/>
      <c r="E162" s="248"/>
      <c r="F162" s="248"/>
      <c r="G162" s="248"/>
      <c r="H162" s="248"/>
      <c r="I162" s="248"/>
      <c r="J162" s="248"/>
      <c r="K162" s="3"/>
      <c r="L162" s="3"/>
      <c r="M162" s="248"/>
      <c r="N162" s="248"/>
      <c r="O162" s="248"/>
      <c r="P162" s="248"/>
      <c r="Q162" s="248"/>
      <c r="R162" s="248"/>
      <c r="S162" s="248"/>
    </row>
    <row r="163" spans="2:247" ht="14.25">
      <c r="B163" s="495" t="s">
        <v>33</v>
      </c>
      <c r="C163" s="495"/>
      <c r="D163" s="495"/>
      <c r="E163" s="495"/>
      <c r="F163" s="495"/>
      <c r="G163" s="495"/>
      <c r="H163" s="495"/>
      <c r="I163" s="495"/>
      <c r="J163" s="495"/>
      <c r="K163" s="495"/>
      <c r="L163" s="495"/>
      <c r="M163" s="495"/>
      <c r="N163" s="495"/>
      <c r="O163" s="495"/>
      <c r="P163" s="495"/>
      <c r="Q163" s="495"/>
      <c r="R163" s="495"/>
      <c r="S163" s="495"/>
      <c r="T163" s="179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IK163" s="47"/>
      <c r="IL163" s="47"/>
      <c r="IM163" s="47"/>
    </row>
    <row r="164" spans="2:247" ht="14.25">
      <c r="B164" s="495" t="s">
        <v>34</v>
      </c>
      <c r="C164" s="495"/>
      <c r="D164" s="495"/>
      <c r="E164" s="495"/>
      <c r="F164" s="495"/>
      <c r="G164" s="495"/>
      <c r="H164" s="495"/>
      <c r="I164" s="495"/>
      <c r="J164" s="495"/>
      <c r="K164" s="495"/>
      <c r="L164" s="495"/>
      <c r="M164" s="495"/>
      <c r="N164" s="495"/>
      <c r="O164" s="495"/>
      <c r="P164" s="495"/>
      <c r="Q164" s="495"/>
      <c r="R164" s="495"/>
      <c r="S164" s="495"/>
      <c r="T164" s="179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IK164" s="47"/>
      <c r="IL164" s="47"/>
      <c r="IM164" s="47"/>
    </row>
    <row r="165" spans="2:247">
      <c r="B165" s="367"/>
      <c r="C165" s="367"/>
      <c r="D165" s="367"/>
      <c r="E165" s="367"/>
      <c r="F165" s="367"/>
      <c r="G165" s="367"/>
      <c r="H165" s="367"/>
      <c r="I165" s="367"/>
      <c r="J165" s="367"/>
      <c r="K165" s="367"/>
      <c r="L165" s="367"/>
      <c r="M165" s="367"/>
      <c r="N165" s="248"/>
      <c r="O165" s="248"/>
      <c r="P165" s="248"/>
      <c r="Q165" s="248"/>
      <c r="R165" s="248"/>
      <c r="S165" s="367"/>
      <c r="T165" s="179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IK165" s="47"/>
      <c r="IL165" s="47"/>
      <c r="IM165" s="47"/>
    </row>
    <row r="166" spans="2:247" ht="18.75" customHeight="1">
      <c r="B166" s="514" t="s">
        <v>9</v>
      </c>
      <c r="C166" s="515"/>
      <c r="D166" s="515"/>
      <c r="E166" s="515"/>
      <c r="F166" s="515"/>
      <c r="G166" s="515"/>
      <c r="H166" s="515"/>
      <c r="I166" s="515"/>
      <c r="J166" s="515"/>
      <c r="K166" s="515"/>
      <c r="L166" s="515"/>
      <c r="M166" s="515"/>
      <c r="N166" s="515"/>
      <c r="O166" s="515"/>
      <c r="P166" s="515"/>
      <c r="Q166" s="515"/>
      <c r="R166" s="515"/>
      <c r="S166" s="516"/>
      <c r="T166" s="179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IK166" s="47"/>
      <c r="IL166" s="47"/>
      <c r="IM166" s="47"/>
    </row>
    <row r="167" spans="2:247">
      <c r="B167" s="367"/>
      <c r="C167" s="367"/>
      <c r="D167" s="367"/>
      <c r="E167" s="367"/>
      <c r="F167" s="367"/>
      <c r="G167" s="367"/>
      <c r="H167" s="367"/>
      <c r="I167" s="367"/>
      <c r="J167" s="367"/>
      <c r="K167" s="367"/>
      <c r="L167" s="367"/>
      <c r="M167" s="367"/>
      <c r="N167" s="248"/>
      <c r="O167" s="248"/>
      <c r="P167" s="248"/>
      <c r="Q167" s="248"/>
      <c r="R167" s="248"/>
      <c r="S167" s="367"/>
      <c r="T167" s="179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IK167" s="47"/>
      <c r="IL167" s="47"/>
      <c r="IM167" s="47"/>
    </row>
    <row r="168" spans="2:247">
      <c r="B168" s="42" t="s">
        <v>35</v>
      </c>
      <c r="C168" s="367"/>
      <c r="D168" s="367"/>
      <c r="E168" s="367"/>
      <c r="F168" s="367"/>
      <c r="G168" s="367"/>
      <c r="H168" s="367"/>
      <c r="I168" s="367"/>
      <c r="J168" s="367"/>
      <c r="K168" s="367"/>
      <c r="L168" s="367"/>
      <c r="M168" s="367"/>
      <c r="N168" s="248"/>
      <c r="O168" s="248"/>
      <c r="P168" s="248"/>
      <c r="Q168" s="248"/>
      <c r="R168" s="248"/>
      <c r="S168" s="367"/>
      <c r="T168" s="179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IK168" s="47"/>
      <c r="IL168" s="47"/>
      <c r="IM168" s="47"/>
    </row>
    <row r="169" spans="2:247">
      <c r="B169" s="42" t="s">
        <v>36</v>
      </c>
      <c r="C169" s="367"/>
      <c r="D169" s="367"/>
      <c r="E169" s="367"/>
      <c r="F169" s="367"/>
      <c r="G169" s="367"/>
      <c r="H169" s="367"/>
      <c r="I169" s="367"/>
      <c r="J169" s="367"/>
      <c r="K169" s="367"/>
      <c r="L169" s="367"/>
      <c r="M169" s="367"/>
      <c r="N169" s="248"/>
      <c r="O169" s="248"/>
      <c r="P169" s="248"/>
      <c r="Q169" s="248"/>
      <c r="R169" s="248"/>
      <c r="S169" s="367"/>
      <c r="T169" s="179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IK169" s="47"/>
      <c r="IL169" s="47"/>
      <c r="IM169" s="47"/>
    </row>
    <row r="170" spans="2:247" ht="14.25">
      <c r="B170" s="42" t="s">
        <v>37</v>
      </c>
      <c r="C170" s="367"/>
      <c r="D170" s="367"/>
      <c r="E170" s="367"/>
      <c r="F170" s="367"/>
      <c r="G170" s="367"/>
      <c r="H170" s="367"/>
      <c r="I170" s="367"/>
      <c r="J170" s="367"/>
      <c r="K170" s="367"/>
      <c r="L170" s="367"/>
      <c r="M170" s="367"/>
      <c r="N170" s="248"/>
      <c r="O170" s="248"/>
      <c r="P170" s="248"/>
      <c r="Q170" s="248"/>
      <c r="R170" s="248"/>
      <c r="S170" s="367"/>
      <c r="T170" s="179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IK170" s="49"/>
      <c r="IL170" s="49"/>
      <c r="IM170" s="49"/>
    </row>
    <row r="171" spans="2:247" ht="14.25">
      <c r="B171" s="42" t="s">
        <v>38</v>
      </c>
      <c r="C171" s="367"/>
      <c r="D171" s="367"/>
      <c r="E171" s="367"/>
      <c r="F171" s="367"/>
      <c r="G171" s="367"/>
      <c r="H171" s="367"/>
      <c r="I171" s="367"/>
      <c r="J171" s="367"/>
      <c r="K171" s="367"/>
      <c r="L171" s="367"/>
      <c r="M171" s="367"/>
      <c r="N171" s="248"/>
      <c r="O171" s="248"/>
      <c r="P171" s="248"/>
      <c r="Q171" s="248"/>
      <c r="R171" s="248"/>
      <c r="S171" s="367"/>
      <c r="T171" s="179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IK171" s="49"/>
      <c r="IL171" s="49"/>
      <c r="IM171" s="49"/>
    </row>
    <row r="172" spans="2:247">
      <c r="B172" s="42" t="s">
        <v>139</v>
      </c>
      <c r="C172" s="367"/>
      <c r="D172" s="367"/>
      <c r="E172" s="367"/>
      <c r="F172" s="367"/>
      <c r="G172" s="367"/>
      <c r="H172" s="367"/>
      <c r="I172" s="367"/>
      <c r="J172" s="367"/>
      <c r="K172" s="367"/>
      <c r="L172" s="367"/>
      <c r="M172" s="367"/>
      <c r="N172" s="248"/>
      <c r="O172" s="248"/>
      <c r="P172" s="248"/>
      <c r="Q172" s="248"/>
      <c r="R172" s="248"/>
      <c r="S172" s="367"/>
      <c r="T172" s="179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IK172" s="16"/>
      <c r="IL172" s="16"/>
      <c r="IM172" s="16"/>
    </row>
    <row r="173" spans="2:247">
      <c r="B173" s="42" t="s">
        <v>173</v>
      </c>
      <c r="C173" s="367"/>
      <c r="D173" s="367"/>
      <c r="E173" s="367"/>
      <c r="F173" s="367"/>
      <c r="G173" s="367"/>
      <c r="H173" s="367"/>
      <c r="I173" s="367"/>
      <c r="J173" s="367"/>
      <c r="K173" s="367"/>
      <c r="L173" s="367"/>
      <c r="M173" s="367"/>
      <c r="N173" s="248"/>
      <c r="O173" s="248"/>
      <c r="P173" s="248"/>
      <c r="Q173" s="248"/>
      <c r="R173" s="248"/>
      <c r="S173" s="367"/>
      <c r="T173" s="179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IK173" s="16"/>
      <c r="IL173" s="16"/>
      <c r="IM173" s="16"/>
    </row>
    <row r="174" spans="2:247">
      <c r="B174" s="43" t="s">
        <v>174</v>
      </c>
      <c r="C174" s="367"/>
      <c r="D174" s="367"/>
      <c r="E174" s="367"/>
      <c r="F174" s="367"/>
      <c r="G174" s="367"/>
      <c r="H174" s="367"/>
      <c r="I174" s="367"/>
      <c r="J174" s="367"/>
      <c r="K174" s="367"/>
      <c r="L174" s="367"/>
      <c r="M174" s="367"/>
      <c r="N174" s="248"/>
      <c r="O174" s="248"/>
      <c r="P174" s="248"/>
      <c r="Q174" s="248"/>
      <c r="R174" s="248"/>
      <c r="S174" s="367"/>
      <c r="T174" s="179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IK174" s="16"/>
      <c r="IL174" s="16"/>
      <c r="IM174" s="16"/>
    </row>
    <row r="175" spans="2:247">
      <c r="B175" s="42" t="s">
        <v>140</v>
      </c>
      <c r="C175" s="367"/>
      <c r="D175" s="367"/>
      <c r="E175" s="367"/>
      <c r="F175" s="367"/>
      <c r="G175" s="367"/>
      <c r="H175" s="367"/>
      <c r="I175" s="367"/>
      <c r="J175" s="367"/>
      <c r="K175" s="367"/>
      <c r="L175" s="367"/>
      <c r="M175" s="367"/>
      <c r="N175" s="248"/>
      <c r="O175" s="248"/>
      <c r="P175" s="248"/>
      <c r="Q175" s="248"/>
      <c r="R175" s="248"/>
      <c r="S175" s="367"/>
      <c r="T175" s="179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IK175" s="16"/>
      <c r="IL175" s="16"/>
      <c r="IM175" s="16"/>
    </row>
    <row r="176" spans="2:247" ht="14.25">
      <c r="B176" s="42" t="s">
        <v>141</v>
      </c>
      <c r="C176" s="367"/>
      <c r="D176" s="367"/>
      <c r="E176" s="367"/>
      <c r="F176" s="367"/>
      <c r="G176" s="367"/>
      <c r="H176" s="367"/>
      <c r="I176" s="367"/>
      <c r="J176" s="367"/>
      <c r="K176" s="367"/>
      <c r="L176" s="367"/>
      <c r="M176" s="367"/>
      <c r="N176" s="248"/>
      <c r="O176" s="248"/>
      <c r="P176" s="248"/>
      <c r="Q176" s="248"/>
      <c r="R176" s="248"/>
      <c r="S176" s="367"/>
      <c r="T176" s="179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IM176" s="49"/>
    </row>
    <row r="177" spans="1:247" ht="14.25">
      <c r="B177" s="42" t="s">
        <v>142</v>
      </c>
      <c r="C177" s="367"/>
      <c r="D177" s="367"/>
      <c r="E177" s="367"/>
      <c r="F177" s="367"/>
      <c r="G177" s="367"/>
      <c r="H177" s="367"/>
      <c r="I177" s="367"/>
      <c r="J177" s="367"/>
      <c r="K177" s="367"/>
      <c r="L177" s="367"/>
      <c r="M177" s="367"/>
      <c r="N177" s="248"/>
      <c r="O177" s="248"/>
      <c r="P177" s="248"/>
      <c r="Q177" s="248"/>
      <c r="R177" s="248"/>
      <c r="S177" s="367"/>
      <c r="T177" s="179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IM177" s="49"/>
    </row>
    <row r="178" spans="1:247">
      <c r="B178" s="42" t="s">
        <v>143</v>
      </c>
      <c r="C178" s="367"/>
      <c r="D178" s="367"/>
      <c r="E178" s="367"/>
      <c r="F178" s="367"/>
      <c r="G178" s="367"/>
      <c r="H178" s="367"/>
      <c r="I178" s="367"/>
      <c r="J178" s="367"/>
      <c r="K178" s="367"/>
      <c r="L178" s="367"/>
      <c r="M178" s="367"/>
      <c r="N178" s="248"/>
      <c r="O178" s="248"/>
      <c r="P178" s="248"/>
      <c r="Q178" s="248"/>
      <c r="R178" s="248"/>
      <c r="S178" s="367"/>
      <c r="T178" s="179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</row>
    <row r="179" spans="1:247">
      <c r="B179" s="42"/>
      <c r="C179" s="367"/>
      <c r="D179" s="367"/>
      <c r="E179" s="367"/>
      <c r="F179" s="367"/>
      <c r="G179" s="367"/>
      <c r="H179" s="367"/>
      <c r="I179" s="367"/>
      <c r="J179" s="367"/>
      <c r="K179" s="367"/>
      <c r="L179" s="367"/>
      <c r="M179" s="367"/>
      <c r="N179" s="248"/>
      <c r="O179" s="248"/>
      <c r="P179" s="248"/>
      <c r="Q179" s="248"/>
      <c r="R179" s="248"/>
      <c r="S179" s="367"/>
      <c r="T179" s="179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</row>
    <row r="180" spans="1:247" s="8" customFormat="1">
      <c r="A180" s="283"/>
      <c r="B180" s="44" t="s">
        <v>39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283"/>
    </row>
    <row r="181" spans="1:247">
      <c r="B181" s="367" t="s">
        <v>40</v>
      </c>
      <c r="C181" s="367"/>
      <c r="D181" s="367"/>
      <c r="E181" s="367"/>
      <c r="F181" s="367"/>
      <c r="G181" s="367"/>
      <c r="H181" s="367"/>
      <c r="I181" s="367"/>
      <c r="J181" s="367"/>
      <c r="K181" s="367"/>
      <c r="L181" s="367"/>
      <c r="M181" s="367"/>
      <c r="N181" s="248"/>
      <c r="O181" s="248"/>
      <c r="P181" s="248"/>
      <c r="Q181" s="248"/>
      <c r="R181" s="248"/>
      <c r="S181" s="367"/>
      <c r="T181" s="179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</row>
    <row r="182" spans="1:247">
      <c r="B182" s="367" t="s">
        <v>41</v>
      </c>
      <c r="C182" s="367"/>
      <c r="D182" s="367"/>
      <c r="E182" s="367"/>
      <c r="F182" s="367"/>
      <c r="G182" s="367"/>
      <c r="H182" s="367"/>
      <c r="I182" s="367"/>
      <c r="J182" s="367"/>
      <c r="K182" s="367"/>
      <c r="L182" s="367"/>
      <c r="M182" s="367"/>
      <c r="N182" s="248"/>
      <c r="O182" s="248"/>
      <c r="T182" s="179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</row>
    <row r="183" spans="1:247">
      <c r="B183" s="248"/>
      <c r="C183" s="367"/>
      <c r="D183" s="367"/>
      <c r="E183" s="367"/>
      <c r="F183" s="367"/>
      <c r="G183" s="367"/>
      <c r="H183" s="367"/>
      <c r="I183" s="367"/>
      <c r="J183" s="367"/>
      <c r="K183" s="367"/>
      <c r="L183" s="367"/>
      <c r="M183" s="367"/>
      <c r="N183" s="248"/>
      <c r="O183" s="248"/>
      <c r="P183" s="248"/>
      <c r="Q183" s="248"/>
      <c r="R183" s="248"/>
      <c r="S183" s="367"/>
      <c r="T183" s="179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</row>
    <row r="184" spans="1:247">
      <c r="B184" s="51" t="s">
        <v>42</v>
      </c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  <c r="T184" s="179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</row>
    <row r="185" spans="1:247">
      <c r="B185" s="248"/>
      <c r="C185" s="248"/>
      <c r="D185" s="248"/>
      <c r="E185" s="248"/>
      <c r="F185" s="248"/>
      <c r="G185" s="248"/>
      <c r="H185" s="248"/>
      <c r="I185" s="248"/>
      <c r="J185" s="248"/>
      <c r="K185" s="248"/>
      <c r="L185" s="248"/>
      <c r="M185" s="248"/>
      <c r="N185" s="248"/>
      <c r="O185" s="248"/>
      <c r="P185" s="248"/>
      <c r="Q185" s="248"/>
      <c r="R185" s="248"/>
      <c r="S185" s="367"/>
      <c r="T185" s="179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</row>
    <row r="186" spans="1:247" ht="15">
      <c r="A186" s="284"/>
      <c r="B186" s="55" t="s">
        <v>14</v>
      </c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T186" s="284"/>
      <c r="IK186" s="57"/>
      <c r="IL186" s="57"/>
      <c r="IM186" s="57"/>
    </row>
    <row r="187" spans="1:247"/>
    <row r="188" spans="1:247" ht="14.25">
      <c r="B188" s="339" t="s">
        <v>98</v>
      </c>
      <c r="C188" s="123" t="s">
        <v>15</v>
      </c>
      <c r="D188" s="370" t="s">
        <v>16</v>
      </c>
      <c r="E188" s="124">
        <v>1</v>
      </c>
      <c r="H188" s="339" t="s">
        <v>102</v>
      </c>
      <c r="I188" s="123" t="s">
        <v>43</v>
      </c>
      <c r="J188" s="370" t="s">
        <v>16</v>
      </c>
      <c r="K188" s="124">
        <v>1.83487</v>
      </c>
      <c r="O188" s="339" t="s">
        <v>99</v>
      </c>
      <c r="P188" s="123" t="s">
        <v>44</v>
      </c>
      <c r="Q188" s="370" t="s">
        <v>16</v>
      </c>
      <c r="R188" s="124">
        <v>1.74</v>
      </c>
    </row>
    <row r="189" spans="1:247"/>
    <row r="190" spans="1:247" s="8" customFormat="1" ht="18" customHeight="1">
      <c r="A190" s="283"/>
      <c r="B190" s="502" t="s">
        <v>1</v>
      </c>
      <c r="C190" s="496" t="s">
        <v>8</v>
      </c>
      <c r="D190" s="497"/>
      <c r="E190" s="497"/>
      <c r="F190" s="497"/>
      <c r="G190" s="497"/>
      <c r="H190" s="497"/>
      <c r="I190" s="497"/>
      <c r="J190" s="497"/>
      <c r="K190" s="497"/>
      <c r="L190" s="498"/>
      <c r="M190" s="504" t="s">
        <v>50</v>
      </c>
      <c r="N190" s="506" t="s">
        <v>131</v>
      </c>
      <c r="O190" s="507"/>
      <c r="P190" s="508"/>
      <c r="Q190" s="506" t="s">
        <v>132</v>
      </c>
      <c r="R190" s="508"/>
      <c r="S190" s="493" t="s">
        <v>2</v>
      </c>
      <c r="T190" s="283"/>
    </row>
    <row r="191" spans="1:247" s="8" customFormat="1" ht="18" customHeight="1">
      <c r="A191" s="283"/>
      <c r="B191" s="503"/>
      <c r="C191" s="499"/>
      <c r="D191" s="500"/>
      <c r="E191" s="500"/>
      <c r="F191" s="500"/>
      <c r="G191" s="500"/>
      <c r="H191" s="500"/>
      <c r="I191" s="500"/>
      <c r="J191" s="500"/>
      <c r="K191" s="500"/>
      <c r="L191" s="501"/>
      <c r="M191" s="505"/>
      <c r="N191" s="509"/>
      <c r="O191" s="510"/>
      <c r="P191" s="511"/>
      <c r="Q191" s="509"/>
      <c r="R191" s="511"/>
      <c r="S191" s="494"/>
      <c r="T191" s="283"/>
    </row>
    <row r="192" spans="1:247" s="8" customFormat="1" ht="18" customHeight="1">
      <c r="A192" s="283"/>
      <c r="B192" s="207">
        <v>1</v>
      </c>
      <c r="C192" s="485" t="s">
        <v>45</v>
      </c>
      <c r="D192" s="486"/>
      <c r="E192" s="486"/>
      <c r="F192" s="486"/>
      <c r="G192" s="486"/>
      <c r="H192" s="486"/>
      <c r="I192" s="486"/>
      <c r="J192" s="486"/>
      <c r="K192" s="486"/>
      <c r="L192" s="487"/>
      <c r="M192" s="366" t="s">
        <v>43</v>
      </c>
      <c r="N192" s="490">
        <v>10000</v>
      </c>
      <c r="O192" s="490"/>
      <c r="P192" s="491"/>
      <c r="Q192" s="488">
        <f t="shared" ref="Q192:Q197" si="5">N192*$K$188</f>
        <v>18348.7</v>
      </c>
      <c r="R192" s="489"/>
      <c r="S192" s="251"/>
      <c r="T192" s="283"/>
    </row>
    <row r="193" spans="1:20" s="8" customFormat="1" ht="18" customHeight="1">
      <c r="A193" s="283"/>
      <c r="B193" s="207" t="s">
        <v>11</v>
      </c>
      <c r="C193" s="485" t="s">
        <v>46</v>
      </c>
      <c r="D193" s="486"/>
      <c r="E193" s="486"/>
      <c r="F193" s="486"/>
      <c r="G193" s="486"/>
      <c r="H193" s="486"/>
      <c r="I193" s="486"/>
      <c r="J193" s="486"/>
      <c r="K193" s="486"/>
      <c r="L193" s="487"/>
      <c r="M193" s="366" t="s">
        <v>43</v>
      </c>
      <c r="N193" s="490">
        <f>N192-1234</f>
        <v>8766</v>
      </c>
      <c r="O193" s="490"/>
      <c r="P193" s="491"/>
      <c r="Q193" s="488">
        <f t="shared" si="5"/>
        <v>16084.47042</v>
      </c>
      <c r="R193" s="489"/>
      <c r="S193" s="251"/>
      <c r="T193" s="283"/>
    </row>
    <row r="194" spans="1:20" s="8" customFormat="1" ht="18" customHeight="1">
      <c r="A194" s="283"/>
      <c r="B194" s="207">
        <v>2</v>
      </c>
      <c r="C194" s="485" t="s">
        <v>47</v>
      </c>
      <c r="D194" s="486"/>
      <c r="E194" s="486"/>
      <c r="F194" s="486"/>
      <c r="G194" s="486"/>
      <c r="H194" s="486"/>
      <c r="I194" s="486"/>
      <c r="J194" s="486"/>
      <c r="K194" s="486"/>
      <c r="L194" s="487"/>
      <c r="M194" s="366" t="s">
        <v>15</v>
      </c>
      <c r="N194" s="490">
        <f>N193-1234</f>
        <v>7532</v>
      </c>
      <c r="O194" s="490"/>
      <c r="P194" s="491"/>
      <c r="Q194" s="488">
        <f t="shared" si="5"/>
        <v>13820.24084</v>
      </c>
      <c r="R194" s="489"/>
      <c r="S194" s="251"/>
      <c r="T194" s="283"/>
    </row>
    <row r="195" spans="1:20" s="8" customFormat="1" ht="18" customHeight="1">
      <c r="A195" s="283"/>
      <c r="B195" s="207" t="s">
        <v>48</v>
      </c>
      <c r="C195" s="485" t="s">
        <v>46</v>
      </c>
      <c r="D195" s="486"/>
      <c r="E195" s="486"/>
      <c r="F195" s="486"/>
      <c r="G195" s="486"/>
      <c r="H195" s="486"/>
      <c r="I195" s="486"/>
      <c r="J195" s="486"/>
      <c r="K195" s="486"/>
      <c r="L195" s="487"/>
      <c r="M195" s="366" t="s">
        <v>15</v>
      </c>
      <c r="N195" s="490">
        <f>N194-1234</f>
        <v>6298</v>
      </c>
      <c r="O195" s="490"/>
      <c r="P195" s="491"/>
      <c r="Q195" s="488">
        <f t="shared" si="5"/>
        <v>11556.011259999999</v>
      </c>
      <c r="R195" s="489"/>
      <c r="S195" s="251"/>
      <c r="T195" s="283"/>
    </row>
    <row r="196" spans="1:20" s="8" customFormat="1" ht="18" customHeight="1">
      <c r="A196" s="283"/>
      <c r="B196" s="207">
        <v>3</v>
      </c>
      <c r="C196" s="485" t="s">
        <v>178</v>
      </c>
      <c r="D196" s="486"/>
      <c r="E196" s="486"/>
      <c r="F196" s="486"/>
      <c r="G196" s="486"/>
      <c r="H196" s="486"/>
      <c r="I196" s="486"/>
      <c r="J196" s="486"/>
      <c r="K196" s="486"/>
      <c r="L196" s="487"/>
      <c r="M196" s="366" t="s">
        <v>44</v>
      </c>
      <c r="N196" s="490">
        <f>N195-1234</f>
        <v>5064</v>
      </c>
      <c r="O196" s="490"/>
      <c r="P196" s="491"/>
      <c r="Q196" s="488">
        <f t="shared" si="5"/>
        <v>9291.7816800000001</v>
      </c>
      <c r="R196" s="489"/>
      <c r="S196" s="251"/>
      <c r="T196" s="283"/>
    </row>
    <row r="197" spans="1:20" s="8" customFormat="1" ht="18" customHeight="1">
      <c r="A197" s="283"/>
      <c r="B197" s="207" t="s">
        <v>49</v>
      </c>
      <c r="C197" s="485" t="s">
        <v>46</v>
      </c>
      <c r="D197" s="486"/>
      <c r="E197" s="486"/>
      <c r="F197" s="486"/>
      <c r="G197" s="486"/>
      <c r="H197" s="486"/>
      <c r="I197" s="486"/>
      <c r="J197" s="486"/>
      <c r="K197" s="486"/>
      <c r="L197" s="487"/>
      <c r="M197" s="366" t="s">
        <v>44</v>
      </c>
      <c r="N197" s="490">
        <f>N196-1234</f>
        <v>3830</v>
      </c>
      <c r="O197" s="490"/>
      <c r="P197" s="491"/>
      <c r="Q197" s="488">
        <f t="shared" si="5"/>
        <v>7027.5520999999999</v>
      </c>
      <c r="R197" s="489"/>
      <c r="S197" s="251"/>
      <c r="T197" s="283"/>
    </row>
    <row r="198" spans="1:20">
      <c r="B198" s="527"/>
      <c r="C198" s="528"/>
      <c r="D198" s="528"/>
      <c r="E198" s="528"/>
      <c r="F198" s="528"/>
      <c r="G198" s="528"/>
      <c r="H198" s="528"/>
      <c r="I198" s="528"/>
      <c r="J198" s="528"/>
      <c r="K198" s="528"/>
      <c r="L198" s="528"/>
      <c r="M198" s="528"/>
      <c r="N198" s="528"/>
      <c r="O198" s="528"/>
      <c r="P198" s="529"/>
      <c r="Q198" s="524">
        <f>SUM(Q192:R197)</f>
        <v>76128.756300000008</v>
      </c>
      <c r="R198" s="525"/>
      <c r="S198" s="45"/>
    </row>
    <row r="199" spans="1:20" ht="5.25" customHeight="1"/>
    <row r="200" spans="1:20" ht="20.25" customHeight="1">
      <c r="B200" s="482" t="s">
        <v>6</v>
      </c>
      <c r="C200" s="483"/>
      <c r="D200" s="483"/>
      <c r="E200" s="483"/>
      <c r="F200" s="483"/>
      <c r="G200" s="483"/>
      <c r="H200" s="483"/>
      <c r="I200" s="483"/>
      <c r="J200" s="483"/>
      <c r="K200" s="483"/>
      <c r="L200" s="483"/>
      <c r="M200" s="483"/>
      <c r="N200" s="483"/>
      <c r="O200" s="483"/>
      <c r="P200" s="483"/>
      <c r="Q200" s="483"/>
      <c r="R200" s="483"/>
      <c r="S200" s="484"/>
    </row>
    <row r="201" spans="1:20">
      <c r="B201" s="374" t="str">
        <f>B112</f>
        <v>FAPESP, AGOSTO DE 2015</v>
      </c>
    </row>
    <row r="202" spans="1:20"/>
    <row r="203" spans="1:20"/>
    <row r="204" spans="1:20"/>
    <row r="205" spans="1:20"/>
    <row r="206" spans="1:20"/>
    <row r="207" spans="1:20"/>
    <row r="208" spans="1:20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</sheetData>
  <sheetProtection algorithmName="SHA-512" hashValue="D0pF/gLSvZmS8DLI2B2VQM3xqz6ooBxJ4PCEe+m5xoiNKnkM1IS9urSAAPCCUb04edk6KD/anGvSwypyfikcBw==" saltValue="ezcDS25P735ju93V/FSDeQ==" spinCount="100000" sheet="1" objects="1" scenarios="1"/>
  <mergeCells count="270">
    <mergeCell ref="M4:S6"/>
    <mergeCell ref="B198:P198"/>
    <mergeCell ref="B200:S200"/>
    <mergeCell ref="Q56:R56"/>
    <mergeCell ref="C55:L55"/>
    <mergeCell ref="Q55:R55"/>
    <mergeCell ref="Q30:R30"/>
    <mergeCell ref="N20:P21"/>
    <mergeCell ref="Q20:R21"/>
    <mergeCell ref="S20:S21"/>
    <mergeCell ref="C24:L24"/>
    <mergeCell ref="C27:L27"/>
    <mergeCell ref="Q27:R27"/>
    <mergeCell ref="C25:L25"/>
    <mergeCell ref="C32:L32"/>
    <mergeCell ref="O25:P25"/>
    <mergeCell ref="O26:P26"/>
    <mergeCell ref="C22:L22"/>
    <mergeCell ref="Q22:R22"/>
    <mergeCell ref="M20:M21"/>
    <mergeCell ref="Q23:R23"/>
    <mergeCell ref="Q25:R25"/>
    <mergeCell ref="O22:P22"/>
    <mergeCell ref="O23:P23"/>
    <mergeCell ref="O33:P33"/>
    <mergeCell ref="O34:P34"/>
    <mergeCell ref="C39:L39"/>
    <mergeCell ref="Q39:R39"/>
    <mergeCell ref="C40:L40"/>
    <mergeCell ref="Q40:R40"/>
    <mergeCell ref="C41:L41"/>
    <mergeCell ref="C37:L37"/>
    <mergeCell ref="Q37:R37"/>
    <mergeCell ref="C36:L36"/>
    <mergeCell ref="C38:L38"/>
    <mergeCell ref="O36:P36"/>
    <mergeCell ref="Q31:R31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Q32:R32"/>
    <mergeCell ref="B61:S61"/>
    <mergeCell ref="Q66:R66"/>
    <mergeCell ref="C71:L71"/>
    <mergeCell ref="Q71:R71"/>
    <mergeCell ref="O71:P71"/>
    <mergeCell ref="C72:L72"/>
    <mergeCell ref="Q72:R72"/>
    <mergeCell ref="O72:P72"/>
    <mergeCell ref="Q62:S62"/>
    <mergeCell ref="Q57:R57"/>
    <mergeCell ref="Q53:R53"/>
    <mergeCell ref="Q54:R54"/>
    <mergeCell ref="O55:P55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C73:L73"/>
    <mergeCell ref="Q73:R73"/>
    <mergeCell ref="O73:P73"/>
    <mergeCell ref="C70:L70"/>
    <mergeCell ref="Q70:R70"/>
    <mergeCell ref="O70:P70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D10:F10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B18:C18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0:B21"/>
    <mergeCell ref="C20:L21"/>
    <mergeCell ref="C26:L26"/>
    <mergeCell ref="C31:L31"/>
    <mergeCell ref="C23:L23"/>
    <mergeCell ref="O24:P24"/>
    <mergeCell ref="D18:F18"/>
    <mergeCell ref="C30:L30"/>
    <mergeCell ref="O81:P81"/>
    <mergeCell ref="C190:L191"/>
    <mergeCell ref="B190:B191"/>
    <mergeCell ref="M190:M191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Q82:R82"/>
    <mergeCell ref="E8:S8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  <mergeCell ref="C99:L99"/>
  </mergeCells>
  <conditionalFormatting sqref="Q198:R198">
    <cfRule type="cellIs" dxfId="59" priority="58" stopIfTrue="1" operator="equal">
      <formula>0</formula>
    </cfRule>
  </conditionalFormatting>
  <conditionalFormatting sqref="B192:C197 I188 K188 C188 E188 P188 R188">
    <cfRule type="cellIs" dxfId="58" priority="59" stopIfTrue="1" operator="equal">
      <formula>0</formula>
    </cfRule>
  </conditionalFormatting>
  <conditionalFormatting sqref="P60:R60">
    <cfRule type="cellIs" dxfId="57" priority="57" stopIfTrue="1" operator="equal">
      <formula>"INDIQUE A MOEDA"</formula>
    </cfRule>
  </conditionalFormatting>
  <conditionalFormatting sqref="N66:N109 B22:B59 N22:N59 C30:L59 B40:L54 B66:C109 D66:L68 D70:L109">
    <cfRule type="cellIs" dxfId="56" priority="56" stopIfTrue="1" operator="equal">
      <formula>0</formula>
    </cfRule>
  </conditionalFormatting>
  <conditionalFormatting sqref="P16 R16 I16 K16 C16 E16 R14 P14 I14 K14 C14 E14">
    <cfRule type="cellIs" dxfId="55" priority="55" stopIfTrue="1" operator="equal">
      <formula>0</formula>
    </cfRule>
  </conditionalFormatting>
  <conditionalFormatting sqref="D70:L109 C66:C109 D66:L68 C22:C59 D23:L59">
    <cfRule type="cellIs" dxfId="54" priority="54" stopIfTrue="1" operator="equal">
      <formula>0</formula>
    </cfRule>
  </conditionalFormatting>
  <conditionalFormatting sqref="Q66:R109 Q22:R59 D18">
    <cfRule type="cellIs" dxfId="53" priority="38" stopIfTrue="1" operator="equal">
      <formula>""</formula>
    </cfRule>
  </conditionalFormatting>
  <conditionalFormatting sqref="E8:R8 M66:M109 O22:P59 M22:M59 D10 O66:O109 P66:P68 P70:P109">
    <cfRule type="cellIs" dxfId="52" priority="22" stopIfTrue="1" operator="equal">
      <formula>""</formula>
    </cfRule>
  </conditionalFormatting>
  <conditionalFormatting sqref="E8:M8">
    <cfRule type="cellIs" dxfId="51" priority="17" stopIfTrue="1" operator="equal">
      <formula>""</formula>
    </cfRule>
  </conditionalFormatting>
  <conditionalFormatting sqref="D10:F10">
    <cfRule type="cellIs" dxfId="50" priority="16" stopIfTrue="1" operator="equal">
      <formula>""</formula>
    </cfRule>
  </conditionalFormatting>
  <conditionalFormatting sqref="E8 O8">
    <cfRule type="cellIs" dxfId="49" priority="3" stopIfTrue="1" operator="equal">
      <formula>""</formula>
    </cfRule>
  </conditionalFormatting>
  <conditionalFormatting sqref="E8:S8">
    <cfRule type="cellIs" dxfId="48" priority="2" stopIfTrue="1" operator="equal">
      <formula>""</formula>
    </cfRule>
  </conditionalFormatting>
  <conditionalFormatting sqref="D10">
    <cfRule type="cellIs" dxfId="47" priority="1" stopIfTrue="1" operator="equal">
      <formula>""</formula>
    </cfRule>
  </conditionalFormatting>
  <dataValidations xWindow="889" yWindow="464" count="13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22:N59 N66:N109">
      <formula1>0.1</formula1>
      <formula2>9999999999.99999</formula2>
    </dataValidation>
    <dataValidation allowBlank="1" showInputMessage="1" showErrorMessage="1" prompt="UTILIZE SEMPRE A TECLA &lt;TAB&gt;" sqref="A22:A59 A66:A109"/>
    <dataValidation allowBlank="1" showErrorMessage="1" promptTitle="ATENÇÃO!" sqref="D70:L109 C66:C109 D66:L68 C22:C59 D23:L59"/>
    <dataValidation type="list" allowBlank="1" showErrorMessage="1" sqref="M22:M59 M66:M109">
      <formula1>$V$22:$V$27</formula1>
    </dataValidation>
    <dataValidation allowBlank="1" showInputMessage="1" showErrorMessage="1" promptTitle="EXEMPLO:" prompt="EUR, GBP, JPY, RUB" sqref="P16 I14 C14 C16 I16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4"/>
    <dataValidation allowBlank="1" showInputMessage="1" showErrorMessage="1" promptTitle="ATENÇÃO!" prompt="PREENCHIMENTO OBRIGATÓRIO SE O PROJETO ENVOLVER A_x000a_A AQUISIÇÃO DE RADIOISÓTOPOS OU RADIOATIVOS." sqref="K11:P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4 K14 R14 K16 R16 E16">
      <formula1>0.1</formula1>
      <formula2>999999.999999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allowBlank="1" showErrorMessage="1" sqref="J10"/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2" min="1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showWhiteSpace="0" zoomScaleNormal="100" zoomScaleSheetLayoutView="100" workbookViewId="0"/>
  </sheetViews>
  <sheetFormatPr defaultColWidth="0" defaultRowHeight="12.75" zeroHeight="1"/>
  <cols>
    <col min="1" max="1" width="2.28515625" style="282" customWidth="1"/>
    <col min="2" max="2" width="5.85546875" style="36" customWidth="1"/>
    <col min="3" max="3" width="5" style="110" customWidth="1"/>
    <col min="4" max="4" width="9.28515625" style="110" customWidth="1"/>
    <col min="5" max="5" width="11.5703125" style="110" customWidth="1"/>
    <col min="6" max="6" width="8" style="38" customWidth="1"/>
    <col min="7" max="7" width="7.7109375" style="38" customWidth="1"/>
    <col min="8" max="8" width="6" style="38" customWidth="1"/>
    <col min="9" max="10" width="10.28515625" style="38" customWidth="1"/>
    <col min="11" max="11" width="7.5703125" style="38" customWidth="1"/>
    <col min="12" max="12" width="6" style="38" customWidth="1"/>
    <col min="13" max="13" width="9.140625" style="110" customWidth="1"/>
    <col min="14" max="14" width="14.5703125" style="38" customWidth="1"/>
    <col min="15" max="15" width="16.28515625" style="126" customWidth="1"/>
    <col min="16" max="16" width="14.140625" style="20" customWidth="1"/>
    <col min="17" max="17" width="1.85546875" style="265" customWidth="1"/>
    <col min="18" max="20" width="7.5703125" style="36" hidden="1" customWidth="1"/>
    <col min="21" max="245" width="0" style="36" hidden="1" customWidth="1"/>
    <col min="246" max="16384" width="9.140625" style="36" hidden="1"/>
  </cols>
  <sheetData>
    <row r="1" spans="1:244" s="30" customFormat="1" ht="31.5" customHeight="1">
      <c r="A1" s="267"/>
      <c r="B1" s="47"/>
      <c r="C1" s="59"/>
      <c r="D1" s="59"/>
      <c r="E1" s="59"/>
      <c r="F1" s="47"/>
      <c r="G1" s="47"/>
      <c r="H1" s="47"/>
      <c r="I1" s="47"/>
      <c r="J1" s="47"/>
      <c r="K1" s="47"/>
      <c r="L1" s="47"/>
      <c r="M1" s="59"/>
      <c r="N1" s="47"/>
      <c r="O1" s="47"/>
      <c r="P1" s="47"/>
      <c r="Q1" s="261"/>
    </row>
    <row r="2" spans="1:244" s="30" customFormat="1" ht="12.75" customHeight="1">
      <c r="A2" s="273"/>
      <c r="B2" s="47"/>
      <c r="C2" s="59"/>
      <c r="D2" s="59"/>
      <c r="E2" s="59"/>
      <c r="F2" s="47"/>
      <c r="G2" s="47"/>
      <c r="H2" s="47"/>
      <c r="I2" s="47"/>
      <c r="J2" s="47"/>
      <c r="K2" s="47"/>
      <c r="L2" s="47"/>
      <c r="M2" s="59"/>
      <c r="N2" s="47"/>
      <c r="O2" s="47"/>
      <c r="P2" s="47"/>
      <c r="Q2" s="261"/>
    </row>
    <row r="3" spans="1:244" s="30" customFormat="1" ht="12.75" customHeight="1">
      <c r="A3" s="273"/>
      <c r="B3" s="47"/>
      <c r="C3" s="59"/>
      <c r="D3" s="59"/>
      <c r="E3" s="59"/>
      <c r="F3" s="47"/>
      <c r="G3" s="47"/>
      <c r="H3" s="47"/>
      <c r="I3" s="47"/>
      <c r="J3" s="47"/>
      <c r="K3" s="47"/>
      <c r="L3" s="47"/>
      <c r="M3" s="59"/>
      <c r="N3" s="47"/>
      <c r="O3" s="47"/>
      <c r="P3" s="47"/>
      <c r="Q3" s="261"/>
    </row>
    <row r="4" spans="1:244" s="145" customFormat="1" ht="12.75" customHeight="1">
      <c r="A4" s="273"/>
      <c r="B4" s="47"/>
      <c r="C4" s="59"/>
      <c r="D4" s="59"/>
      <c r="E4" s="59"/>
      <c r="F4" s="47"/>
      <c r="G4" s="47"/>
      <c r="H4" s="47"/>
      <c r="I4" s="47"/>
      <c r="J4" s="47"/>
      <c r="K4" s="47"/>
      <c r="L4" s="47"/>
      <c r="M4" s="473" t="str">
        <f>'1-MCN'!L4</f>
        <v>Chamada de Propostas FAPESP-FINEP 2015</v>
      </c>
      <c r="N4" s="473"/>
      <c r="O4" s="473"/>
      <c r="P4" s="473"/>
      <c r="Q4" s="410"/>
      <c r="R4" s="410"/>
      <c r="S4" s="410"/>
    </row>
    <row r="5" spans="1:244" s="145" customFormat="1" ht="12.75" customHeight="1">
      <c r="A5" s="273"/>
      <c r="B5" s="47"/>
      <c r="C5" s="59"/>
      <c r="D5" s="59"/>
      <c r="E5" s="59"/>
      <c r="F5" s="47"/>
      <c r="G5" s="47"/>
      <c r="H5" s="47"/>
      <c r="I5" s="47"/>
      <c r="J5" s="47"/>
      <c r="K5" s="47"/>
      <c r="L5" s="47"/>
      <c r="M5" s="473"/>
      <c r="N5" s="473"/>
      <c r="O5" s="473"/>
      <c r="P5" s="473"/>
      <c r="Q5" s="410"/>
      <c r="R5" s="410"/>
      <c r="S5" s="410"/>
    </row>
    <row r="6" spans="1:244" s="417" customFormat="1" ht="19.5" customHeight="1">
      <c r="A6" s="274"/>
      <c r="B6" s="242" t="s">
        <v>203</v>
      </c>
      <c r="C6" s="176"/>
      <c r="D6" s="176"/>
      <c r="E6" s="176"/>
      <c r="F6" s="176"/>
      <c r="G6" s="176"/>
      <c r="H6" s="176"/>
      <c r="I6" s="176"/>
      <c r="J6" s="176"/>
      <c r="K6" s="4"/>
      <c r="L6" s="4"/>
      <c r="M6" s="473"/>
      <c r="N6" s="473"/>
      <c r="O6" s="473"/>
      <c r="P6" s="473"/>
      <c r="Q6" s="410"/>
      <c r="R6" s="410"/>
      <c r="S6" s="410"/>
      <c r="T6" s="415"/>
      <c r="U6" s="415"/>
      <c r="V6" s="415"/>
      <c r="W6" s="415"/>
      <c r="X6" s="416"/>
    </row>
    <row r="7" spans="1:244" s="30" customFormat="1" ht="5.25" customHeight="1">
      <c r="A7" s="273"/>
      <c r="B7" s="4"/>
      <c r="C7" s="47"/>
      <c r="D7" s="60"/>
      <c r="E7" s="60"/>
      <c r="F7" s="61"/>
      <c r="G7" s="61"/>
      <c r="H7" s="61"/>
      <c r="I7" s="61"/>
      <c r="J7" s="61"/>
      <c r="K7" s="61"/>
      <c r="L7" s="61"/>
      <c r="M7" s="60"/>
      <c r="N7" s="61"/>
      <c r="O7" s="61"/>
      <c r="P7" s="61"/>
      <c r="Q7" s="261"/>
    </row>
    <row r="8" spans="1:244" s="2" customFormat="1" ht="19.5" customHeight="1">
      <c r="A8" s="182"/>
      <c r="B8" s="5" t="s">
        <v>114</v>
      </c>
      <c r="C8" s="29"/>
      <c r="D8" s="7"/>
      <c r="E8" s="7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288"/>
      <c r="R8" s="321"/>
    </row>
    <row r="9" spans="1:244" s="30" customFormat="1" ht="6" customHeight="1">
      <c r="A9" s="294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38"/>
      <c r="N9" s="239"/>
      <c r="O9" s="61"/>
      <c r="P9" s="61"/>
      <c r="Q9" s="261"/>
    </row>
    <row r="10" spans="1:244" s="30" customFormat="1" ht="19.5" customHeight="1">
      <c r="A10" s="273"/>
      <c r="B10" s="229" t="s">
        <v>0</v>
      </c>
      <c r="C10" s="229"/>
      <c r="D10" s="230"/>
      <c r="E10" s="442"/>
      <c r="F10" s="442"/>
      <c r="G10" s="442"/>
      <c r="H10" s="61"/>
      <c r="I10" s="61"/>
      <c r="J10" s="61"/>
      <c r="K10" s="61"/>
      <c r="L10" s="61"/>
      <c r="M10" s="60"/>
      <c r="N10" s="61"/>
      <c r="O10" s="61"/>
      <c r="P10" s="61"/>
      <c r="Q10" s="261"/>
    </row>
    <row r="11" spans="1:244" s="2" customFormat="1" ht="6.75" customHeight="1">
      <c r="A11" s="182"/>
      <c r="B11" s="5"/>
      <c r="C11" s="6"/>
      <c r="D11" s="7"/>
      <c r="E11" s="7"/>
      <c r="F11" s="29"/>
      <c r="G11" s="29"/>
      <c r="H11" s="29"/>
      <c r="I11" s="29"/>
      <c r="J11" s="29"/>
      <c r="K11" s="29"/>
      <c r="L11" s="29"/>
      <c r="M11" s="28"/>
      <c r="N11" s="28"/>
      <c r="O11" s="152"/>
      <c r="P11" s="152"/>
      <c r="Q11" s="273"/>
    </row>
    <row r="12" spans="1:244" s="30" customFormat="1" ht="19.5" customHeight="1">
      <c r="A12" s="273"/>
      <c r="B12" s="553" t="s">
        <v>107</v>
      </c>
      <c r="C12" s="554"/>
      <c r="D12" s="451" t="str">
        <f>IF(SUM(O16:O58,O65:O109)=0,"",SUM(O16:O58,O65:O109))</f>
        <v/>
      </c>
      <c r="E12" s="451"/>
      <c r="F12" s="451"/>
      <c r="G12" s="65"/>
      <c r="H12" s="65"/>
      <c r="J12" s="65"/>
      <c r="K12" s="409" t="s">
        <v>195</v>
      </c>
      <c r="L12" s="65"/>
      <c r="M12" s="65"/>
      <c r="N12" s="65"/>
      <c r="O12" s="65"/>
      <c r="P12" s="65"/>
      <c r="Q12" s="261"/>
    </row>
    <row r="13" spans="1:244" s="33" customFormat="1" ht="6" customHeight="1">
      <c r="A13" s="287"/>
      <c r="B13" s="50"/>
      <c r="C13" s="74"/>
      <c r="D13" s="80"/>
      <c r="E13" s="74"/>
      <c r="F13" s="75"/>
      <c r="G13" s="75"/>
      <c r="H13" s="75"/>
      <c r="I13" s="75"/>
      <c r="J13" s="75"/>
      <c r="K13" s="75"/>
      <c r="L13" s="75"/>
      <c r="M13" s="74"/>
      <c r="N13" s="75"/>
      <c r="O13" s="75"/>
      <c r="P13" s="65"/>
      <c r="Q13" s="264"/>
      <c r="R13" s="32"/>
      <c r="S13" s="32"/>
      <c r="T13" s="32"/>
      <c r="U13" s="32"/>
      <c r="V13" s="32"/>
      <c r="W13" s="32"/>
      <c r="X13" s="32"/>
      <c r="Y13" s="32"/>
    </row>
    <row r="14" spans="1:244" s="35" customFormat="1" ht="15.75" customHeight="1">
      <c r="A14" s="277"/>
      <c r="B14" s="506" t="s">
        <v>1</v>
      </c>
      <c r="C14" s="546"/>
      <c r="D14" s="504" t="s">
        <v>7</v>
      </c>
      <c r="E14" s="549" t="s">
        <v>8</v>
      </c>
      <c r="F14" s="550"/>
      <c r="G14" s="550"/>
      <c r="H14" s="550"/>
      <c r="I14" s="550"/>
      <c r="J14" s="550"/>
      <c r="K14" s="550"/>
      <c r="L14" s="550"/>
      <c r="M14" s="550"/>
      <c r="N14" s="504" t="s">
        <v>3</v>
      </c>
      <c r="O14" s="555" t="s">
        <v>4</v>
      </c>
      <c r="P14" s="504" t="s">
        <v>2</v>
      </c>
      <c r="Q14" s="289"/>
      <c r="R14" s="34"/>
      <c r="S14" s="34"/>
      <c r="T14" s="34"/>
      <c r="U14" s="34"/>
      <c r="V14" s="34"/>
      <c r="W14" s="34"/>
      <c r="X14" s="34"/>
      <c r="Y14" s="34"/>
    </row>
    <row r="15" spans="1:244" s="35" customFormat="1" ht="14.25" customHeight="1">
      <c r="A15" s="277"/>
      <c r="B15" s="547"/>
      <c r="C15" s="548"/>
      <c r="D15" s="545"/>
      <c r="E15" s="551"/>
      <c r="F15" s="552"/>
      <c r="G15" s="552"/>
      <c r="H15" s="552"/>
      <c r="I15" s="552"/>
      <c r="J15" s="552"/>
      <c r="K15" s="552"/>
      <c r="L15" s="552"/>
      <c r="M15" s="552"/>
      <c r="N15" s="545"/>
      <c r="O15" s="556"/>
      <c r="P15" s="545"/>
      <c r="Q15" s="290"/>
      <c r="R15" s="34"/>
      <c r="S15" s="34"/>
      <c r="T15" s="34"/>
      <c r="U15" s="34"/>
      <c r="V15" s="34"/>
      <c r="W15" s="34"/>
      <c r="X15" s="34"/>
      <c r="Y15" s="34"/>
    </row>
    <row r="16" spans="1:244" ht="24.75" customHeight="1">
      <c r="A16" s="184"/>
      <c r="B16" s="532"/>
      <c r="C16" s="533"/>
      <c r="D16" s="79"/>
      <c r="E16" s="534"/>
      <c r="F16" s="535"/>
      <c r="G16" s="535"/>
      <c r="H16" s="535"/>
      <c r="I16" s="535"/>
      <c r="J16" s="535"/>
      <c r="K16" s="535"/>
      <c r="L16" s="535"/>
      <c r="M16" s="535"/>
      <c r="N16" s="233"/>
      <c r="O16" s="161" t="str">
        <f t="shared" ref="O16:O58" si="0">IF(N16*D16=0,"",N16*D16)</f>
        <v/>
      </c>
      <c r="P16" s="89"/>
      <c r="Q16" s="291"/>
      <c r="R16" s="30"/>
      <c r="S16" s="30"/>
      <c r="T16" s="30"/>
      <c r="U16" s="30"/>
      <c r="V16" s="30"/>
      <c r="W16" s="30"/>
      <c r="X16" s="30"/>
      <c r="Y16" s="30"/>
      <c r="II16" s="37"/>
      <c r="IJ16" s="38"/>
    </row>
    <row r="17" spans="1:244" ht="24" customHeight="1">
      <c r="A17" s="184"/>
      <c r="B17" s="532"/>
      <c r="C17" s="533"/>
      <c r="D17" s="79"/>
      <c r="E17" s="534"/>
      <c r="F17" s="535"/>
      <c r="G17" s="535"/>
      <c r="H17" s="535"/>
      <c r="I17" s="535"/>
      <c r="J17" s="535"/>
      <c r="K17" s="535"/>
      <c r="L17" s="535"/>
      <c r="M17" s="535"/>
      <c r="N17" s="233"/>
      <c r="O17" s="161" t="str">
        <f t="shared" si="0"/>
        <v/>
      </c>
      <c r="P17" s="89"/>
      <c r="Q17" s="291"/>
      <c r="R17" s="30"/>
      <c r="S17" s="30"/>
      <c r="T17" s="30"/>
      <c r="U17" s="30"/>
      <c r="V17" s="30"/>
      <c r="W17" s="30"/>
      <c r="X17" s="30"/>
      <c r="Y17" s="30"/>
      <c r="II17" s="37"/>
      <c r="IJ17" s="38"/>
    </row>
    <row r="18" spans="1:244" ht="24" customHeight="1">
      <c r="A18" s="184"/>
      <c r="B18" s="532"/>
      <c r="C18" s="533"/>
      <c r="D18" s="79"/>
      <c r="E18" s="534"/>
      <c r="F18" s="535"/>
      <c r="G18" s="535"/>
      <c r="H18" s="535"/>
      <c r="I18" s="535"/>
      <c r="J18" s="535"/>
      <c r="K18" s="535"/>
      <c r="L18" s="535"/>
      <c r="M18" s="535"/>
      <c r="N18" s="233"/>
      <c r="O18" s="161" t="str">
        <f t="shared" si="0"/>
        <v/>
      </c>
      <c r="P18" s="89"/>
      <c r="Q18" s="291"/>
      <c r="R18" s="30"/>
      <c r="S18" s="30"/>
      <c r="T18" s="30"/>
      <c r="U18" s="30"/>
      <c r="V18" s="30"/>
      <c r="W18" s="30"/>
      <c r="X18" s="30"/>
      <c r="Y18" s="30"/>
    </row>
    <row r="19" spans="1:244" ht="24" customHeight="1">
      <c r="A19" s="184"/>
      <c r="B19" s="532"/>
      <c r="C19" s="533"/>
      <c r="D19" s="79"/>
      <c r="E19" s="534"/>
      <c r="F19" s="535"/>
      <c r="G19" s="535"/>
      <c r="H19" s="535"/>
      <c r="I19" s="535"/>
      <c r="J19" s="535"/>
      <c r="K19" s="535"/>
      <c r="L19" s="535"/>
      <c r="M19" s="535"/>
      <c r="N19" s="233"/>
      <c r="O19" s="161" t="str">
        <f t="shared" si="0"/>
        <v/>
      </c>
      <c r="P19" s="89"/>
      <c r="Q19" s="291"/>
      <c r="R19" s="30"/>
      <c r="S19" s="30"/>
      <c r="T19" s="30"/>
      <c r="U19" s="30"/>
      <c r="V19" s="30"/>
      <c r="W19" s="30"/>
      <c r="X19" s="30"/>
      <c r="Y19" s="30"/>
    </row>
    <row r="20" spans="1:244" ht="24" customHeight="1">
      <c r="A20" s="184"/>
      <c r="B20" s="532"/>
      <c r="C20" s="533"/>
      <c r="D20" s="79"/>
      <c r="E20" s="534"/>
      <c r="F20" s="535"/>
      <c r="G20" s="535"/>
      <c r="H20" s="535"/>
      <c r="I20" s="535"/>
      <c r="J20" s="535"/>
      <c r="K20" s="535"/>
      <c r="L20" s="535"/>
      <c r="M20" s="535"/>
      <c r="N20" s="233"/>
      <c r="O20" s="161" t="str">
        <f t="shared" si="0"/>
        <v/>
      </c>
      <c r="P20" s="89"/>
      <c r="Q20" s="291"/>
      <c r="R20" s="30"/>
      <c r="S20" s="30"/>
      <c r="T20" s="30"/>
      <c r="U20" s="30"/>
      <c r="V20" s="30"/>
      <c r="W20" s="30"/>
      <c r="X20" s="30"/>
      <c r="Y20" s="30"/>
    </row>
    <row r="21" spans="1:244" ht="24" customHeight="1">
      <c r="A21" s="184"/>
      <c r="B21" s="532"/>
      <c r="C21" s="533"/>
      <c r="D21" s="79"/>
      <c r="E21" s="534"/>
      <c r="F21" s="535"/>
      <c r="G21" s="535"/>
      <c r="H21" s="535"/>
      <c r="I21" s="535"/>
      <c r="J21" s="535"/>
      <c r="K21" s="535"/>
      <c r="L21" s="535"/>
      <c r="M21" s="535"/>
      <c r="N21" s="233"/>
      <c r="O21" s="161" t="str">
        <f t="shared" si="0"/>
        <v/>
      </c>
      <c r="P21" s="89"/>
      <c r="Q21" s="291"/>
      <c r="R21" s="30"/>
      <c r="S21" s="30"/>
      <c r="T21" s="30"/>
      <c r="U21" s="30"/>
      <c r="V21" s="30"/>
      <c r="W21" s="30"/>
      <c r="X21" s="30"/>
      <c r="Y21" s="30"/>
    </row>
    <row r="22" spans="1:244" ht="24" customHeight="1">
      <c r="A22" s="184"/>
      <c r="B22" s="532"/>
      <c r="C22" s="533"/>
      <c r="D22" s="79"/>
      <c r="E22" s="534"/>
      <c r="F22" s="535"/>
      <c r="G22" s="535"/>
      <c r="H22" s="535"/>
      <c r="I22" s="535"/>
      <c r="J22" s="535"/>
      <c r="K22" s="535"/>
      <c r="L22" s="535"/>
      <c r="M22" s="535"/>
      <c r="N22" s="233"/>
      <c r="O22" s="161" t="str">
        <f t="shared" si="0"/>
        <v/>
      </c>
      <c r="P22" s="89"/>
      <c r="Q22" s="291"/>
      <c r="R22" s="30"/>
      <c r="S22" s="30"/>
      <c r="T22" s="30"/>
      <c r="U22" s="30"/>
      <c r="V22" s="30"/>
      <c r="W22" s="30"/>
      <c r="X22" s="30"/>
      <c r="Y22" s="30"/>
    </row>
    <row r="23" spans="1:244" ht="24" customHeight="1">
      <c r="A23" s="184"/>
      <c r="B23" s="532"/>
      <c r="C23" s="533"/>
      <c r="D23" s="79"/>
      <c r="E23" s="534"/>
      <c r="F23" s="535"/>
      <c r="G23" s="535"/>
      <c r="H23" s="535"/>
      <c r="I23" s="535"/>
      <c r="J23" s="535"/>
      <c r="K23" s="535"/>
      <c r="L23" s="535"/>
      <c r="M23" s="535"/>
      <c r="N23" s="233"/>
      <c r="O23" s="161" t="str">
        <f t="shared" si="0"/>
        <v/>
      </c>
      <c r="P23" s="89"/>
      <c r="Q23" s="291"/>
      <c r="R23" s="30"/>
      <c r="S23" s="30"/>
      <c r="T23" s="30"/>
      <c r="U23" s="30"/>
      <c r="V23" s="30"/>
      <c r="W23" s="30"/>
      <c r="X23" s="30"/>
      <c r="Y23" s="30"/>
    </row>
    <row r="24" spans="1:244" ht="24" customHeight="1">
      <c r="A24" s="184"/>
      <c r="B24" s="532"/>
      <c r="C24" s="533"/>
      <c r="D24" s="79"/>
      <c r="E24" s="534"/>
      <c r="F24" s="535"/>
      <c r="G24" s="535"/>
      <c r="H24" s="535"/>
      <c r="I24" s="535"/>
      <c r="J24" s="535"/>
      <c r="K24" s="535"/>
      <c r="L24" s="535"/>
      <c r="M24" s="535"/>
      <c r="N24" s="233"/>
      <c r="O24" s="161" t="str">
        <f t="shared" si="0"/>
        <v/>
      </c>
      <c r="P24" s="89"/>
      <c r="Q24" s="291"/>
      <c r="R24" s="30"/>
      <c r="S24" s="30"/>
      <c r="T24" s="30"/>
      <c r="U24" s="30"/>
      <c r="V24" s="30"/>
      <c r="W24" s="30"/>
      <c r="X24" s="30"/>
      <c r="Y24" s="30"/>
      <c r="II24" s="38"/>
      <c r="IJ24" s="38"/>
    </row>
    <row r="25" spans="1:244" ht="24" customHeight="1">
      <c r="A25" s="184"/>
      <c r="B25" s="532"/>
      <c r="C25" s="533"/>
      <c r="D25" s="79"/>
      <c r="E25" s="534"/>
      <c r="F25" s="535"/>
      <c r="G25" s="535"/>
      <c r="H25" s="535"/>
      <c r="I25" s="535"/>
      <c r="J25" s="535"/>
      <c r="K25" s="535"/>
      <c r="L25" s="535"/>
      <c r="M25" s="535"/>
      <c r="N25" s="233"/>
      <c r="O25" s="161" t="str">
        <f t="shared" si="0"/>
        <v/>
      </c>
      <c r="P25" s="89"/>
      <c r="Q25" s="291"/>
      <c r="R25" s="30"/>
      <c r="S25" s="30"/>
      <c r="T25" s="30"/>
      <c r="U25" s="30"/>
      <c r="V25" s="30"/>
      <c r="W25" s="30"/>
      <c r="X25" s="30"/>
      <c r="Y25" s="30"/>
    </row>
    <row r="26" spans="1:244" ht="24" customHeight="1">
      <c r="A26" s="184"/>
      <c r="B26" s="532"/>
      <c r="C26" s="533"/>
      <c r="D26" s="79"/>
      <c r="E26" s="534"/>
      <c r="F26" s="535"/>
      <c r="G26" s="535"/>
      <c r="H26" s="535"/>
      <c r="I26" s="535"/>
      <c r="J26" s="535"/>
      <c r="K26" s="535"/>
      <c r="L26" s="535"/>
      <c r="M26" s="535"/>
      <c r="N26" s="233"/>
      <c r="O26" s="161" t="str">
        <f t="shared" si="0"/>
        <v/>
      </c>
      <c r="P26" s="89"/>
      <c r="Q26" s="291"/>
      <c r="R26" s="30"/>
      <c r="S26" s="30"/>
      <c r="T26" s="30"/>
      <c r="U26" s="30"/>
      <c r="V26" s="30"/>
      <c r="W26" s="30"/>
      <c r="X26" s="30"/>
      <c r="Y26" s="30"/>
    </row>
    <row r="27" spans="1:244" ht="24" customHeight="1">
      <c r="A27" s="184"/>
      <c r="B27" s="532"/>
      <c r="C27" s="533"/>
      <c r="D27" s="79"/>
      <c r="E27" s="534"/>
      <c r="F27" s="535"/>
      <c r="G27" s="535"/>
      <c r="H27" s="535"/>
      <c r="I27" s="535"/>
      <c r="J27" s="535"/>
      <c r="K27" s="535"/>
      <c r="L27" s="535"/>
      <c r="M27" s="535"/>
      <c r="N27" s="233"/>
      <c r="O27" s="161" t="str">
        <f t="shared" si="0"/>
        <v/>
      </c>
      <c r="P27" s="89"/>
      <c r="Q27" s="291"/>
      <c r="R27" s="30"/>
      <c r="S27" s="30"/>
      <c r="T27" s="30"/>
      <c r="U27" s="30"/>
      <c r="V27" s="30"/>
      <c r="W27" s="30"/>
      <c r="X27" s="30"/>
      <c r="Y27" s="30"/>
      <c r="II27" s="38"/>
      <c r="IJ27" s="38"/>
    </row>
    <row r="28" spans="1:244" ht="24" customHeight="1">
      <c r="A28" s="184"/>
      <c r="B28" s="532"/>
      <c r="C28" s="533"/>
      <c r="D28" s="79"/>
      <c r="E28" s="534"/>
      <c r="F28" s="535"/>
      <c r="G28" s="535"/>
      <c r="H28" s="535"/>
      <c r="I28" s="535"/>
      <c r="J28" s="535"/>
      <c r="K28" s="535"/>
      <c r="L28" s="535"/>
      <c r="M28" s="535"/>
      <c r="N28" s="233"/>
      <c r="O28" s="161" t="str">
        <f t="shared" si="0"/>
        <v/>
      </c>
      <c r="P28" s="89"/>
      <c r="Q28" s="291"/>
      <c r="R28" s="30"/>
      <c r="S28" s="30"/>
      <c r="T28" s="30"/>
      <c r="U28" s="30"/>
      <c r="V28" s="30"/>
      <c r="W28" s="30"/>
      <c r="X28" s="30"/>
      <c r="Y28" s="30"/>
    </row>
    <row r="29" spans="1:244" ht="24" customHeight="1">
      <c r="A29" s="184"/>
      <c r="B29" s="532"/>
      <c r="C29" s="533"/>
      <c r="D29" s="79"/>
      <c r="E29" s="534"/>
      <c r="F29" s="535"/>
      <c r="G29" s="535"/>
      <c r="H29" s="535"/>
      <c r="I29" s="535"/>
      <c r="J29" s="535"/>
      <c r="K29" s="535"/>
      <c r="L29" s="535"/>
      <c r="M29" s="535"/>
      <c r="N29" s="233"/>
      <c r="O29" s="161" t="str">
        <f t="shared" si="0"/>
        <v/>
      </c>
      <c r="P29" s="89"/>
      <c r="Q29" s="291"/>
      <c r="R29" s="30"/>
      <c r="S29" s="30"/>
      <c r="T29" s="30"/>
      <c r="U29" s="30"/>
      <c r="V29" s="30"/>
      <c r="W29" s="30"/>
      <c r="X29" s="30"/>
      <c r="Y29" s="30"/>
    </row>
    <row r="30" spans="1:244" ht="24" customHeight="1">
      <c r="A30" s="184"/>
      <c r="B30" s="532"/>
      <c r="C30" s="533"/>
      <c r="D30" s="79"/>
      <c r="E30" s="534"/>
      <c r="F30" s="535"/>
      <c r="G30" s="535"/>
      <c r="H30" s="535"/>
      <c r="I30" s="535"/>
      <c r="J30" s="535"/>
      <c r="K30" s="535"/>
      <c r="L30" s="535"/>
      <c r="M30" s="535"/>
      <c r="N30" s="233"/>
      <c r="O30" s="161" t="str">
        <f t="shared" si="0"/>
        <v/>
      </c>
      <c r="P30" s="89"/>
      <c r="Q30" s="291"/>
      <c r="R30" s="30"/>
      <c r="S30" s="30"/>
      <c r="T30" s="30"/>
      <c r="U30" s="30"/>
      <c r="V30" s="30"/>
      <c r="W30" s="30"/>
      <c r="X30" s="30"/>
      <c r="Y30" s="30"/>
    </row>
    <row r="31" spans="1:244" ht="24" customHeight="1">
      <c r="A31" s="184"/>
      <c r="B31" s="532"/>
      <c r="C31" s="533"/>
      <c r="D31" s="79"/>
      <c r="E31" s="534"/>
      <c r="F31" s="535"/>
      <c r="G31" s="535"/>
      <c r="H31" s="535"/>
      <c r="I31" s="535"/>
      <c r="J31" s="535"/>
      <c r="K31" s="535"/>
      <c r="L31" s="535"/>
      <c r="M31" s="535"/>
      <c r="N31" s="233"/>
      <c r="O31" s="161" t="str">
        <f t="shared" si="0"/>
        <v/>
      </c>
      <c r="P31" s="89"/>
      <c r="Q31" s="291"/>
      <c r="R31" s="30"/>
      <c r="S31" s="30"/>
      <c r="T31" s="30"/>
      <c r="U31" s="30"/>
      <c r="V31" s="30"/>
      <c r="W31" s="30"/>
      <c r="X31" s="30"/>
      <c r="Y31" s="30"/>
    </row>
    <row r="32" spans="1:244" ht="24" customHeight="1">
      <c r="A32" s="184"/>
      <c r="B32" s="532"/>
      <c r="C32" s="533"/>
      <c r="D32" s="79"/>
      <c r="E32" s="534"/>
      <c r="F32" s="535"/>
      <c r="G32" s="535"/>
      <c r="H32" s="535"/>
      <c r="I32" s="535"/>
      <c r="J32" s="535"/>
      <c r="K32" s="535"/>
      <c r="L32" s="535"/>
      <c r="M32" s="535"/>
      <c r="N32" s="233"/>
      <c r="O32" s="161" t="str">
        <f t="shared" si="0"/>
        <v/>
      </c>
      <c r="P32" s="89"/>
      <c r="Q32" s="291"/>
      <c r="R32" s="30"/>
      <c r="S32" s="30"/>
      <c r="T32" s="30"/>
      <c r="U32" s="30"/>
      <c r="V32" s="30"/>
      <c r="W32" s="30"/>
      <c r="X32" s="30"/>
      <c r="Y32" s="30"/>
    </row>
    <row r="33" spans="1:244" ht="24" customHeight="1">
      <c r="A33" s="184"/>
      <c r="B33" s="532"/>
      <c r="C33" s="533"/>
      <c r="D33" s="79"/>
      <c r="E33" s="534"/>
      <c r="F33" s="535"/>
      <c r="G33" s="535"/>
      <c r="H33" s="535"/>
      <c r="I33" s="535"/>
      <c r="J33" s="535"/>
      <c r="K33" s="535"/>
      <c r="L33" s="535"/>
      <c r="M33" s="535"/>
      <c r="N33" s="233"/>
      <c r="O33" s="161" t="str">
        <f t="shared" si="0"/>
        <v/>
      </c>
      <c r="P33" s="89"/>
      <c r="Q33" s="291"/>
      <c r="R33" s="30"/>
      <c r="S33" s="30"/>
      <c r="T33" s="30"/>
      <c r="U33" s="30"/>
      <c r="V33" s="30"/>
      <c r="W33" s="30"/>
      <c r="X33" s="30"/>
      <c r="Y33" s="30"/>
    </row>
    <row r="34" spans="1:244" ht="24" customHeight="1">
      <c r="A34" s="184"/>
      <c r="B34" s="532"/>
      <c r="C34" s="533"/>
      <c r="D34" s="79"/>
      <c r="E34" s="534"/>
      <c r="F34" s="535"/>
      <c r="G34" s="535"/>
      <c r="H34" s="535"/>
      <c r="I34" s="535"/>
      <c r="J34" s="535"/>
      <c r="K34" s="535"/>
      <c r="L34" s="535"/>
      <c r="M34" s="535"/>
      <c r="N34" s="233"/>
      <c r="O34" s="161" t="str">
        <f t="shared" si="0"/>
        <v/>
      </c>
      <c r="P34" s="89"/>
      <c r="Q34" s="291"/>
      <c r="R34" s="30"/>
      <c r="S34" s="30"/>
      <c r="T34" s="30"/>
      <c r="U34" s="30"/>
      <c r="V34" s="30"/>
      <c r="W34" s="30"/>
      <c r="X34" s="30"/>
      <c r="Y34" s="30"/>
    </row>
    <row r="35" spans="1:244" ht="24" customHeight="1">
      <c r="A35" s="184"/>
      <c r="B35" s="532"/>
      <c r="C35" s="533"/>
      <c r="D35" s="79"/>
      <c r="E35" s="534"/>
      <c r="F35" s="535"/>
      <c r="G35" s="535"/>
      <c r="H35" s="535"/>
      <c r="I35" s="535"/>
      <c r="J35" s="535"/>
      <c r="K35" s="535"/>
      <c r="L35" s="535"/>
      <c r="M35" s="535"/>
      <c r="N35" s="233"/>
      <c r="O35" s="161" t="str">
        <f t="shared" si="0"/>
        <v/>
      </c>
      <c r="P35" s="89"/>
      <c r="Q35" s="291"/>
      <c r="R35" s="30"/>
      <c r="S35" s="30"/>
      <c r="T35" s="30"/>
      <c r="U35" s="30"/>
      <c r="V35" s="30"/>
      <c r="W35" s="30"/>
      <c r="X35" s="30"/>
      <c r="Y35" s="30"/>
    </row>
    <row r="36" spans="1:244" ht="24" customHeight="1">
      <c r="A36" s="184"/>
      <c r="B36" s="532"/>
      <c r="C36" s="533"/>
      <c r="D36" s="79"/>
      <c r="E36" s="534"/>
      <c r="F36" s="535"/>
      <c r="G36" s="535"/>
      <c r="H36" s="535"/>
      <c r="I36" s="535"/>
      <c r="J36" s="535"/>
      <c r="K36" s="535"/>
      <c r="L36" s="535"/>
      <c r="M36" s="535"/>
      <c r="N36" s="233"/>
      <c r="O36" s="161" t="str">
        <f t="shared" si="0"/>
        <v/>
      </c>
      <c r="P36" s="89"/>
      <c r="Q36" s="291"/>
      <c r="R36" s="30"/>
      <c r="S36" s="30"/>
      <c r="T36" s="30"/>
      <c r="U36" s="30"/>
      <c r="V36" s="30"/>
      <c r="W36" s="30"/>
      <c r="X36" s="30"/>
      <c r="Y36" s="30"/>
    </row>
    <row r="37" spans="1:244" ht="24" customHeight="1">
      <c r="A37" s="184"/>
      <c r="B37" s="532"/>
      <c r="C37" s="533"/>
      <c r="D37" s="79"/>
      <c r="E37" s="534"/>
      <c r="F37" s="535"/>
      <c r="G37" s="535"/>
      <c r="H37" s="535"/>
      <c r="I37" s="535"/>
      <c r="J37" s="535"/>
      <c r="K37" s="535"/>
      <c r="L37" s="535"/>
      <c r="M37" s="535"/>
      <c r="N37" s="233"/>
      <c r="O37" s="161" t="str">
        <f t="shared" si="0"/>
        <v/>
      </c>
      <c r="P37" s="89"/>
      <c r="Q37" s="291"/>
      <c r="R37" s="30"/>
      <c r="S37" s="30"/>
      <c r="T37" s="30"/>
      <c r="U37" s="30"/>
      <c r="V37" s="30"/>
      <c r="W37" s="30"/>
      <c r="X37" s="30"/>
      <c r="Y37" s="30"/>
      <c r="II37" s="37"/>
      <c r="IJ37" s="38"/>
    </row>
    <row r="38" spans="1:244" ht="24" customHeight="1">
      <c r="A38" s="184"/>
      <c r="B38" s="532"/>
      <c r="C38" s="533"/>
      <c r="D38" s="79"/>
      <c r="E38" s="534"/>
      <c r="F38" s="535"/>
      <c r="G38" s="535"/>
      <c r="H38" s="535"/>
      <c r="I38" s="535"/>
      <c r="J38" s="535"/>
      <c r="K38" s="535"/>
      <c r="L38" s="535"/>
      <c r="M38" s="535"/>
      <c r="N38" s="233"/>
      <c r="O38" s="161" t="str">
        <f t="shared" si="0"/>
        <v/>
      </c>
      <c r="P38" s="89"/>
      <c r="Q38" s="291"/>
      <c r="R38" s="30"/>
      <c r="S38" s="30"/>
      <c r="T38" s="30"/>
      <c r="U38" s="30"/>
      <c r="V38" s="30"/>
      <c r="W38" s="30"/>
      <c r="X38" s="30"/>
      <c r="Y38" s="30"/>
      <c r="II38" s="37"/>
      <c r="IJ38" s="38"/>
    </row>
    <row r="39" spans="1:244" ht="24" customHeight="1">
      <c r="A39" s="184"/>
      <c r="B39" s="532"/>
      <c r="C39" s="533"/>
      <c r="D39" s="79"/>
      <c r="E39" s="534"/>
      <c r="F39" s="535"/>
      <c r="G39" s="535"/>
      <c r="H39" s="535"/>
      <c r="I39" s="535"/>
      <c r="J39" s="535"/>
      <c r="K39" s="535"/>
      <c r="L39" s="535"/>
      <c r="M39" s="535"/>
      <c r="N39" s="233"/>
      <c r="O39" s="161" t="str">
        <f t="shared" si="0"/>
        <v/>
      </c>
      <c r="P39" s="89"/>
      <c r="Q39" s="291"/>
      <c r="R39" s="30"/>
      <c r="S39" s="30"/>
      <c r="T39" s="30"/>
      <c r="U39" s="30"/>
      <c r="V39" s="30"/>
      <c r="W39" s="30"/>
      <c r="X39" s="30"/>
      <c r="Y39" s="30"/>
    </row>
    <row r="40" spans="1:244" ht="24" customHeight="1">
      <c r="A40" s="184"/>
      <c r="B40" s="532"/>
      <c r="C40" s="533"/>
      <c r="D40" s="79"/>
      <c r="E40" s="534"/>
      <c r="F40" s="535"/>
      <c r="G40" s="535"/>
      <c r="H40" s="535"/>
      <c r="I40" s="535"/>
      <c r="J40" s="535"/>
      <c r="K40" s="535"/>
      <c r="L40" s="535"/>
      <c r="M40" s="535"/>
      <c r="N40" s="233"/>
      <c r="O40" s="161" t="str">
        <f t="shared" si="0"/>
        <v/>
      </c>
      <c r="P40" s="89"/>
      <c r="Q40" s="291"/>
      <c r="R40" s="30"/>
      <c r="S40" s="30"/>
      <c r="T40" s="30"/>
      <c r="U40" s="30"/>
      <c r="V40" s="30"/>
      <c r="W40" s="30"/>
      <c r="X40" s="30"/>
      <c r="Y40" s="30"/>
    </row>
    <row r="41" spans="1:244" ht="24" customHeight="1">
      <c r="A41" s="184"/>
      <c r="B41" s="532"/>
      <c r="C41" s="533"/>
      <c r="D41" s="79"/>
      <c r="E41" s="534"/>
      <c r="F41" s="535"/>
      <c r="G41" s="535"/>
      <c r="H41" s="535"/>
      <c r="I41" s="535"/>
      <c r="J41" s="535"/>
      <c r="K41" s="535"/>
      <c r="L41" s="535"/>
      <c r="M41" s="535"/>
      <c r="N41" s="233"/>
      <c r="O41" s="161" t="str">
        <f t="shared" si="0"/>
        <v/>
      </c>
      <c r="P41" s="89"/>
      <c r="Q41" s="291"/>
      <c r="R41" s="30"/>
      <c r="S41" s="30"/>
      <c r="T41" s="30"/>
      <c r="U41" s="30"/>
      <c r="V41" s="30"/>
      <c r="W41" s="30"/>
      <c r="X41" s="30"/>
      <c r="Y41" s="30"/>
    </row>
    <row r="42" spans="1:244" ht="24" customHeight="1">
      <c r="A42" s="184"/>
      <c r="B42" s="532"/>
      <c r="C42" s="533"/>
      <c r="D42" s="79"/>
      <c r="E42" s="534"/>
      <c r="F42" s="535"/>
      <c r="G42" s="535"/>
      <c r="H42" s="535"/>
      <c r="I42" s="535"/>
      <c r="J42" s="535"/>
      <c r="K42" s="535"/>
      <c r="L42" s="535"/>
      <c r="M42" s="535"/>
      <c r="N42" s="233"/>
      <c r="O42" s="161" t="str">
        <f t="shared" si="0"/>
        <v/>
      </c>
      <c r="P42" s="89"/>
      <c r="Q42" s="291"/>
      <c r="R42" s="30"/>
      <c r="S42" s="30"/>
      <c r="T42" s="30"/>
      <c r="U42" s="30"/>
      <c r="V42" s="30"/>
      <c r="W42" s="30"/>
      <c r="X42" s="30"/>
      <c r="Y42" s="30"/>
    </row>
    <row r="43" spans="1:244" ht="24" customHeight="1">
      <c r="A43" s="184"/>
      <c r="B43" s="532"/>
      <c r="C43" s="533"/>
      <c r="D43" s="79"/>
      <c r="E43" s="534"/>
      <c r="F43" s="535"/>
      <c r="G43" s="535"/>
      <c r="H43" s="535"/>
      <c r="I43" s="535"/>
      <c r="J43" s="535"/>
      <c r="K43" s="535"/>
      <c r="L43" s="535"/>
      <c r="M43" s="535"/>
      <c r="N43" s="233"/>
      <c r="O43" s="161" t="str">
        <f t="shared" si="0"/>
        <v/>
      </c>
      <c r="P43" s="89"/>
      <c r="Q43" s="291"/>
      <c r="R43" s="30"/>
      <c r="S43" s="30"/>
      <c r="T43" s="30"/>
      <c r="U43" s="30"/>
      <c r="V43" s="30"/>
      <c r="W43" s="30"/>
      <c r="X43" s="30"/>
      <c r="Y43" s="30"/>
    </row>
    <row r="44" spans="1:244" ht="24" customHeight="1">
      <c r="A44" s="184"/>
      <c r="B44" s="532"/>
      <c r="C44" s="533"/>
      <c r="D44" s="79"/>
      <c r="E44" s="534"/>
      <c r="F44" s="535"/>
      <c r="G44" s="535"/>
      <c r="H44" s="535"/>
      <c r="I44" s="535"/>
      <c r="J44" s="535"/>
      <c r="K44" s="535"/>
      <c r="L44" s="535"/>
      <c r="M44" s="535"/>
      <c r="N44" s="233"/>
      <c r="O44" s="161" t="str">
        <f t="shared" si="0"/>
        <v/>
      </c>
      <c r="P44" s="89"/>
      <c r="Q44" s="291"/>
      <c r="R44" s="30"/>
      <c r="S44" s="30"/>
      <c r="T44" s="30"/>
      <c r="U44" s="30"/>
      <c r="V44" s="30"/>
      <c r="W44" s="30"/>
      <c r="X44" s="30"/>
      <c r="Y44" s="30"/>
    </row>
    <row r="45" spans="1:244" ht="24" customHeight="1">
      <c r="A45" s="184"/>
      <c r="B45" s="532"/>
      <c r="C45" s="533"/>
      <c r="D45" s="79"/>
      <c r="E45" s="534"/>
      <c r="F45" s="535"/>
      <c r="G45" s="535"/>
      <c r="H45" s="535"/>
      <c r="I45" s="535"/>
      <c r="J45" s="535"/>
      <c r="K45" s="535"/>
      <c r="L45" s="535"/>
      <c r="M45" s="535"/>
      <c r="N45" s="233"/>
      <c r="O45" s="161" t="str">
        <f t="shared" si="0"/>
        <v/>
      </c>
      <c r="P45" s="89"/>
      <c r="Q45" s="291"/>
      <c r="R45" s="30"/>
      <c r="S45" s="30"/>
      <c r="T45" s="30"/>
      <c r="U45" s="30"/>
      <c r="V45" s="30"/>
      <c r="W45" s="30"/>
      <c r="X45" s="30"/>
      <c r="Y45" s="30"/>
      <c r="II45" s="38"/>
      <c r="IJ45" s="38"/>
    </row>
    <row r="46" spans="1:244" ht="24" customHeight="1">
      <c r="A46" s="184"/>
      <c r="B46" s="532"/>
      <c r="C46" s="533"/>
      <c r="D46" s="79"/>
      <c r="E46" s="534"/>
      <c r="F46" s="535"/>
      <c r="G46" s="535"/>
      <c r="H46" s="535"/>
      <c r="I46" s="535"/>
      <c r="J46" s="535"/>
      <c r="K46" s="535"/>
      <c r="L46" s="535"/>
      <c r="M46" s="535"/>
      <c r="N46" s="233"/>
      <c r="O46" s="161" t="str">
        <f t="shared" si="0"/>
        <v/>
      </c>
      <c r="P46" s="89"/>
      <c r="Q46" s="291"/>
      <c r="R46" s="30"/>
      <c r="S46" s="30"/>
      <c r="T46" s="30"/>
      <c r="U46" s="30"/>
      <c r="V46" s="30"/>
      <c r="W46" s="30"/>
      <c r="X46" s="30"/>
      <c r="Y46" s="30"/>
    </row>
    <row r="47" spans="1:244" ht="24" customHeight="1">
      <c r="A47" s="184"/>
      <c r="B47" s="532"/>
      <c r="C47" s="533"/>
      <c r="D47" s="79"/>
      <c r="E47" s="534"/>
      <c r="F47" s="535"/>
      <c r="G47" s="535"/>
      <c r="H47" s="535"/>
      <c r="I47" s="535"/>
      <c r="J47" s="535"/>
      <c r="K47" s="535"/>
      <c r="L47" s="535"/>
      <c r="M47" s="535"/>
      <c r="N47" s="233"/>
      <c r="O47" s="161" t="str">
        <f t="shared" si="0"/>
        <v/>
      </c>
      <c r="P47" s="89"/>
      <c r="Q47" s="291"/>
      <c r="R47" s="30"/>
      <c r="S47" s="30"/>
      <c r="T47" s="30"/>
      <c r="U47" s="30"/>
      <c r="V47" s="30"/>
      <c r="W47" s="30"/>
      <c r="X47" s="30"/>
      <c r="Y47" s="30"/>
    </row>
    <row r="48" spans="1:244" ht="24" customHeight="1">
      <c r="A48" s="184"/>
      <c r="B48" s="532"/>
      <c r="C48" s="533"/>
      <c r="D48" s="79"/>
      <c r="E48" s="534"/>
      <c r="F48" s="535"/>
      <c r="G48" s="535"/>
      <c r="H48" s="535"/>
      <c r="I48" s="535"/>
      <c r="J48" s="535"/>
      <c r="K48" s="535"/>
      <c r="L48" s="535"/>
      <c r="M48" s="535"/>
      <c r="N48" s="233"/>
      <c r="O48" s="161" t="str">
        <f t="shared" si="0"/>
        <v/>
      </c>
      <c r="P48" s="89"/>
      <c r="Q48" s="291"/>
      <c r="R48" s="30"/>
      <c r="S48" s="30"/>
      <c r="T48" s="30"/>
      <c r="U48" s="30"/>
      <c r="V48" s="30"/>
      <c r="W48" s="30"/>
      <c r="X48" s="30"/>
      <c r="Y48" s="30"/>
      <c r="II48" s="38"/>
      <c r="IJ48" s="38"/>
    </row>
    <row r="49" spans="1:25" ht="24" customHeight="1">
      <c r="A49" s="184"/>
      <c r="B49" s="532"/>
      <c r="C49" s="533"/>
      <c r="D49" s="79"/>
      <c r="E49" s="534"/>
      <c r="F49" s="535"/>
      <c r="G49" s="535"/>
      <c r="H49" s="535"/>
      <c r="I49" s="535"/>
      <c r="J49" s="535"/>
      <c r="K49" s="535"/>
      <c r="L49" s="535"/>
      <c r="M49" s="535"/>
      <c r="N49" s="233"/>
      <c r="O49" s="161" t="str">
        <f t="shared" si="0"/>
        <v/>
      </c>
      <c r="P49" s="89"/>
      <c r="Q49" s="291"/>
      <c r="R49" s="30"/>
      <c r="S49" s="30"/>
      <c r="T49" s="30"/>
      <c r="U49" s="30"/>
      <c r="V49" s="30"/>
      <c r="W49" s="30"/>
      <c r="X49" s="30"/>
      <c r="Y49" s="30"/>
    </row>
    <row r="50" spans="1:25" ht="24" customHeight="1">
      <c r="A50" s="184"/>
      <c r="B50" s="532"/>
      <c r="C50" s="533"/>
      <c r="D50" s="79"/>
      <c r="E50" s="534"/>
      <c r="F50" s="535"/>
      <c r="G50" s="535"/>
      <c r="H50" s="535"/>
      <c r="I50" s="535"/>
      <c r="J50" s="535"/>
      <c r="K50" s="535"/>
      <c r="L50" s="535"/>
      <c r="M50" s="535"/>
      <c r="N50" s="233"/>
      <c r="O50" s="161" t="str">
        <f t="shared" si="0"/>
        <v/>
      </c>
      <c r="P50" s="89"/>
      <c r="Q50" s="291"/>
      <c r="R50" s="30"/>
      <c r="S50" s="30"/>
      <c r="T50" s="30"/>
      <c r="U50" s="30"/>
      <c r="V50" s="30"/>
      <c r="W50" s="30"/>
      <c r="X50" s="30"/>
      <c r="Y50" s="30"/>
    </row>
    <row r="51" spans="1:25" ht="24" customHeight="1">
      <c r="A51" s="184"/>
      <c r="B51" s="532"/>
      <c r="C51" s="533"/>
      <c r="D51" s="79"/>
      <c r="E51" s="534"/>
      <c r="F51" s="535"/>
      <c r="G51" s="535"/>
      <c r="H51" s="535"/>
      <c r="I51" s="535"/>
      <c r="J51" s="535"/>
      <c r="K51" s="535"/>
      <c r="L51" s="535"/>
      <c r="M51" s="535"/>
      <c r="N51" s="233"/>
      <c r="O51" s="161" t="str">
        <f t="shared" si="0"/>
        <v/>
      </c>
      <c r="P51" s="89"/>
      <c r="Q51" s="291"/>
      <c r="R51" s="30"/>
      <c r="S51" s="30"/>
      <c r="T51" s="30"/>
      <c r="U51" s="30"/>
      <c r="V51" s="30"/>
      <c r="W51" s="30"/>
      <c r="X51" s="30"/>
      <c r="Y51" s="30"/>
    </row>
    <row r="52" spans="1:25" ht="24" customHeight="1">
      <c r="A52" s="184"/>
      <c r="B52" s="532"/>
      <c r="C52" s="533"/>
      <c r="D52" s="79"/>
      <c r="E52" s="534"/>
      <c r="F52" s="535"/>
      <c r="G52" s="535"/>
      <c r="H52" s="535"/>
      <c r="I52" s="535"/>
      <c r="J52" s="535"/>
      <c r="K52" s="535"/>
      <c r="L52" s="535"/>
      <c r="M52" s="535"/>
      <c r="N52" s="233"/>
      <c r="O52" s="161" t="str">
        <f t="shared" si="0"/>
        <v/>
      </c>
      <c r="P52" s="89"/>
      <c r="Q52" s="291"/>
      <c r="R52" s="30"/>
      <c r="S52" s="30"/>
      <c r="T52" s="30"/>
      <c r="U52" s="30"/>
      <c r="V52" s="30"/>
      <c r="W52" s="30"/>
      <c r="X52" s="30"/>
      <c r="Y52" s="30"/>
    </row>
    <row r="53" spans="1:25" ht="24" customHeight="1">
      <c r="A53" s="184"/>
      <c r="B53" s="532"/>
      <c r="C53" s="533"/>
      <c r="D53" s="79"/>
      <c r="E53" s="534"/>
      <c r="F53" s="535"/>
      <c r="G53" s="535"/>
      <c r="H53" s="535"/>
      <c r="I53" s="535"/>
      <c r="J53" s="535"/>
      <c r="K53" s="535"/>
      <c r="L53" s="535"/>
      <c r="M53" s="535"/>
      <c r="N53" s="233"/>
      <c r="O53" s="161" t="str">
        <f t="shared" si="0"/>
        <v/>
      </c>
      <c r="P53" s="89"/>
      <c r="Q53" s="291"/>
      <c r="R53" s="30"/>
      <c r="S53" s="30"/>
      <c r="T53" s="30"/>
      <c r="U53" s="30"/>
      <c r="V53" s="30"/>
      <c r="W53" s="30"/>
      <c r="X53" s="30"/>
      <c r="Y53" s="30"/>
    </row>
    <row r="54" spans="1:25" ht="24" customHeight="1">
      <c r="A54" s="184"/>
      <c r="B54" s="532"/>
      <c r="C54" s="533"/>
      <c r="D54" s="79"/>
      <c r="E54" s="534"/>
      <c r="F54" s="535"/>
      <c r="G54" s="535"/>
      <c r="H54" s="535"/>
      <c r="I54" s="535"/>
      <c r="J54" s="535"/>
      <c r="K54" s="535"/>
      <c r="L54" s="535"/>
      <c r="M54" s="535"/>
      <c r="N54" s="233"/>
      <c r="O54" s="161" t="str">
        <f t="shared" si="0"/>
        <v/>
      </c>
      <c r="P54" s="89"/>
      <c r="Q54" s="291"/>
      <c r="R54" s="30"/>
      <c r="S54" s="30"/>
      <c r="T54" s="30"/>
      <c r="U54" s="30"/>
      <c r="V54" s="30"/>
      <c r="W54" s="30"/>
      <c r="X54" s="30"/>
      <c r="Y54" s="30"/>
    </row>
    <row r="55" spans="1:25" ht="24" customHeight="1">
      <c r="A55" s="184"/>
      <c r="B55" s="532"/>
      <c r="C55" s="533"/>
      <c r="D55" s="79"/>
      <c r="E55" s="534"/>
      <c r="F55" s="535"/>
      <c r="G55" s="535"/>
      <c r="H55" s="535"/>
      <c r="I55" s="535"/>
      <c r="J55" s="535"/>
      <c r="K55" s="535"/>
      <c r="L55" s="535"/>
      <c r="M55" s="535"/>
      <c r="N55" s="233"/>
      <c r="O55" s="161" t="str">
        <f t="shared" si="0"/>
        <v/>
      </c>
      <c r="P55" s="89"/>
      <c r="Q55" s="291"/>
      <c r="R55" s="30"/>
      <c r="S55" s="30"/>
      <c r="T55" s="30"/>
      <c r="U55" s="30"/>
      <c r="V55" s="30"/>
      <c r="W55" s="30"/>
      <c r="X55" s="30"/>
      <c r="Y55" s="30"/>
    </row>
    <row r="56" spans="1:25" ht="24" customHeight="1">
      <c r="A56" s="184"/>
      <c r="B56" s="532"/>
      <c r="C56" s="533"/>
      <c r="D56" s="79"/>
      <c r="E56" s="534"/>
      <c r="F56" s="535"/>
      <c r="G56" s="535"/>
      <c r="H56" s="535"/>
      <c r="I56" s="535"/>
      <c r="J56" s="535"/>
      <c r="K56" s="535"/>
      <c r="L56" s="535"/>
      <c r="M56" s="535"/>
      <c r="N56" s="233"/>
      <c r="O56" s="161" t="str">
        <f t="shared" si="0"/>
        <v/>
      </c>
      <c r="P56" s="89"/>
      <c r="Q56" s="291"/>
      <c r="R56" s="30"/>
      <c r="S56" s="30"/>
      <c r="T56" s="30"/>
      <c r="U56" s="30"/>
      <c r="V56" s="30"/>
      <c r="W56" s="30"/>
      <c r="X56" s="30"/>
      <c r="Y56" s="30"/>
    </row>
    <row r="57" spans="1:25" ht="24" customHeight="1">
      <c r="A57" s="184"/>
      <c r="B57" s="532"/>
      <c r="C57" s="533"/>
      <c r="D57" s="79"/>
      <c r="E57" s="534"/>
      <c r="F57" s="535"/>
      <c r="G57" s="535"/>
      <c r="H57" s="535"/>
      <c r="I57" s="535"/>
      <c r="J57" s="535"/>
      <c r="K57" s="535"/>
      <c r="L57" s="535"/>
      <c r="M57" s="535"/>
      <c r="N57" s="233"/>
      <c r="O57" s="161" t="str">
        <f t="shared" si="0"/>
        <v/>
      </c>
      <c r="P57" s="89"/>
      <c r="Q57" s="291"/>
      <c r="R57" s="30"/>
      <c r="S57" s="30"/>
      <c r="T57" s="30"/>
      <c r="U57" s="30"/>
      <c r="V57" s="30"/>
      <c r="W57" s="30"/>
      <c r="X57" s="30"/>
      <c r="Y57" s="30"/>
    </row>
    <row r="58" spans="1:25" ht="24" customHeight="1">
      <c r="A58" s="184"/>
      <c r="B58" s="532"/>
      <c r="C58" s="533"/>
      <c r="D58" s="79"/>
      <c r="E58" s="534"/>
      <c r="F58" s="535"/>
      <c r="G58" s="535"/>
      <c r="H58" s="535"/>
      <c r="I58" s="535"/>
      <c r="J58" s="535"/>
      <c r="K58" s="535"/>
      <c r="L58" s="535"/>
      <c r="M58" s="535"/>
      <c r="N58" s="233"/>
      <c r="O58" s="161" t="str">
        <f t="shared" si="0"/>
        <v/>
      </c>
      <c r="P58" s="89"/>
      <c r="Q58" s="291"/>
      <c r="R58" s="30"/>
      <c r="S58" s="30"/>
      <c r="T58" s="30"/>
      <c r="U58" s="30"/>
      <c r="V58" s="30"/>
      <c r="W58" s="30"/>
      <c r="X58" s="30"/>
      <c r="Y58" s="30"/>
    </row>
    <row r="59" spans="1:25" s="39" customFormat="1" ht="6" customHeight="1">
      <c r="A59" s="270"/>
      <c r="B59" s="57"/>
      <c r="C59" s="80"/>
      <c r="D59" s="80"/>
      <c r="E59" s="80"/>
      <c r="F59" s="76"/>
      <c r="G59" s="76"/>
      <c r="H59" s="76"/>
      <c r="I59" s="76"/>
      <c r="J59" s="76"/>
      <c r="K59" s="76"/>
      <c r="L59" s="76"/>
      <c r="M59" s="80"/>
      <c r="N59" s="82"/>
      <c r="O59" s="19"/>
      <c r="P59"/>
      <c r="Q59" s="292"/>
      <c r="R59" s="31"/>
      <c r="S59" s="31"/>
      <c r="T59" s="31"/>
      <c r="U59" s="31"/>
      <c r="V59" s="31"/>
      <c r="W59" s="31"/>
      <c r="X59" s="31"/>
      <c r="Y59" s="31"/>
    </row>
    <row r="60" spans="1:25" s="35" customFormat="1" ht="21.75" customHeight="1">
      <c r="A60" s="277"/>
      <c r="B60" s="153" t="s">
        <v>54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309"/>
      <c r="Q60" s="293"/>
      <c r="R60" s="34"/>
      <c r="S60" s="34"/>
      <c r="T60" s="34"/>
      <c r="U60" s="34"/>
      <c r="V60" s="34"/>
      <c r="W60" s="34"/>
      <c r="X60" s="34"/>
      <c r="Y60" s="34"/>
    </row>
    <row r="61" spans="1:25" ht="12.75" customHeight="1">
      <c r="A61" s="270"/>
      <c r="B61" s="103" t="str">
        <f>'2-MCI'!B62</f>
        <v>FAPESP, AGOSTO DE 2015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492">
        <v>1</v>
      </c>
      <c r="P61" s="492"/>
      <c r="Q61" s="280"/>
      <c r="R61" s="30"/>
      <c r="S61" s="30"/>
      <c r="T61" s="30"/>
      <c r="U61" s="30"/>
      <c r="V61" s="30"/>
      <c r="W61" s="30"/>
      <c r="X61" s="30"/>
      <c r="Y61" s="30"/>
    </row>
    <row r="62" spans="1:25" ht="18">
      <c r="A62" s="270"/>
      <c r="B62" s="242" t="str">
        <f>B6</f>
        <v>3- SERVIÇOS DE TERCEIROS NO BRASIL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261"/>
      <c r="R62" s="30"/>
      <c r="S62" s="30"/>
      <c r="T62" s="30"/>
      <c r="U62" s="30"/>
      <c r="V62" s="30"/>
      <c r="W62" s="30"/>
      <c r="X62" s="30"/>
      <c r="Y62" s="30"/>
    </row>
    <row r="63" spans="1:25" s="20" customFormat="1" ht="15.75" customHeight="1">
      <c r="A63" s="270"/>
      <c r="B63" s="506" t="s">
        <v>10</v>
      </c>
      <c r="C63" s="546"/>
      <c r="D63" s="504" t="s">
        <v>53</v>
      </c>
      <c r="E63" s="549" t="s">
        <v>8</v>
      </c>
      <c r="F63" s="550"/>
      <c r="G63" s="550"/>
      <c r="H63" s="550"/>
      <c r="I63" s="550"/>
      <c r="J63" s="550"/>
      <c r="K63" s="550"/>
      <c r="L63" s="550"/>
      <c r="M63" s="550"/>
      <c r="N63" s="504" t="s">
        <v>3</v>
      </c>
      <c r="O63" s="555" t="s">
        <v>4</v>
      </c>
      <c r="P63" s="504" t="s">
        <v>2</v>
      </c>
      <c r="Q63" s="179"/>
      <c r="R63" s="2"/>
      <c r="S63" s="2"/>
      <c r="T63" s="2"/>
      <c r="U63" s="2"/>
      <c r="V63" s="2"/>
      <c r="W63" s="2"/>
      <c r="X63" s="2"/>
      <c r="Y63" s="2"/>
    </row>
    <row r="64" spans="1:25" s="52" customFormat="1" ht="14.25" customHeight="1">
      <c r="A64" s="277"/>
      <c r="B64" s="547"/>
      <c r="C64" s="548"/>
      <c r="D64" s="545"/>
      <c r="E64" s="551"/>
      <c r="F64" s="552"/>
      <c r="G64" s="552"/>
      <c r="H64" s="552"/>
      <c r="I64" s="552"/>
      <c r="J64" s="552"/>
      <c r="K64" s="552"/>
      <c r="L64" s="552"/>
      <c r="M64" s="552"/>
      <c r="N64" s="545"/>
      <c r="O64" s="556"/>
      <c r="P64" s="545"/>
      <c r="Q64" s="180"/>
      <c r="R64" s="51"/>
      <c r="S64" s="51"/>
      <c r="T64" s="51"/>
      <c r="U64" s="51"/>
      <c r="V64" s="51"/>
      <c r="W64" s="51"/>
      <c r="X64" s="51"/>
      <c r="Y64" s="51"/>
    </row>
    <row r="65" spans="1:244" ht="24" customHeight="1">
      <c r="A65" s="184"/>
      <c r="B65" s="532"/>
      <c r="C65" s="533"/>
      <c r="D65" s="79"/>
      <c r="E65" s="534"/>
      <c r="F65" s="535"/>
      <c r="G65" s="535"/>
      <c r="H65" s="535"/>
      <c r="I65" s="535"/>
      <c r="J65" s="535"/>
      <c r="K65" s="535"/>
      <c r="L65" s="535"/>
      <c r="M65" s="535"/>
      <c r="N65" s="233"/>
      <c r="O65" s="161" t="str">
        <f t="shared" ref="O65:O109" si="1">IF(N65*D65=0,"",N65*D65)</f>
        <v/>
      </c>
      <c r="P65" s="89"/>
      <c r="Q65" s="291"/>
      <c r="R65" s="30"/>
      <c r="S65" s="30"/>
      <c r="T65" s="30"/>
      <c r="U65" s="30"/>
      <c r="V65" s="30"/>
      <c r="W65" s="30"/>
      <c r="X65" s="30"/>
      <c r="Y65" s="30"/>
      <c r="II65" s="37"/>
      <c r="IJ65" s="38"/>
    </row>
    <row r="66" spans="1:244" ht="24" customHeight="1">
      <c r="A66" s="184"/>
      <c r="B66" s="532"/>
      <c r="C66" s="533"/>
      <c r="D66" s="79"/>
      <c r="E66" s="534"/>
      <c r="F66" s="535"/>
      <c r="G66" s="535"/>
      <c r="H66" s="535"/>
      <c r="I66" s="535"/>
      <c r="J66" s="535"/>
      <c r="K66" s="535"/>
      <c r="L66" s="535"/>
      <c r="M66" s="535"/>
      <c r="N66" s="233"/>
      <c r="O66" s="161" t="str">
        <f t="shared" si="1"/>
        <v/>
      </c>
      <c r="P66" s="89"/>
      <c r="Q66" s="291"/>
      <c r="R66" s="30"/>
      <c r="S66" s="30"/>
      <c r="T66" s="30"/>
      <c r="U66" s="30"/>
      <c r="V66" s="30"/>
      <c r="W66" s="30"/>
      <c r="X66" s="30"/>
      <c r="Y66" s="30"/>
    </row>
    <row r="67" spans="1:244" ht="24" customHeight="1">
      <c r="A67" s="184"/>
      <c r="B67" s="532"/>
      <c r="C67" s="533"/>
      <c r="D67" s="79"/>
      <c r="E67" s="534"/>
      <c r="F67" s="535"/>
      <c r="G67" s="535"/>
      <c r="H67" s="535"/>
      <c r="I67" s="535"/>
      <c r="J67" s="535"/>
      <c r="K67" s="535"/>
      <c r="L67" s="535"/>
      <c r="M67" s="535"/>
      <c r="N67" s="233"/>
      <c r="O67" s="161" t="str">
        <f t="shared" si="1"/>
        <v/>
      </c>
      <c r="P67" s="89"/>
      <c r="Q67" s="291"/>
      <c r="R67" s="30"/>
      <c r="S67" s="30"/>
      <c r="T67" s="30"/>
      <c r="U67" s="30"/>
      <c r="V67" s="30"/>
      <c r="W67" s="30"/>
      <c r="X67" s="30"/>
      <c r="Y67" s="30"/>
    </row>
    <row r="68" spans="1:244" ht="24" customHeight="1">
      <c r="A68" s="184"/>
      <c r="B68" s="532"/>
      <c r="C68" s="533"/>
      <c r="D68" s="79"/>
      <c r="E68" s="534"/>
      <c r="F68" s="535"/>
      <c r="G68" s="535"/>
      <c r="H68" s="535"/>
      <c r="I68" s="535"/>
      <c r="J68" s="535"/>
      <c r="K68" s="535"/>
      <c r="L68" s="535"/>
      <c r="M68" s="535"/>
      <c r="N68" s="233"/>
      <c r="O68" s="161" t="str">
        <f t="shared" si="1"/>
        <v/>
      </c>
      <c r="P68" s="89"/>
      <c r="Q68" s="291"/>
      <c r="R68" s="30"/>
      <c r="S68" s="30"/>
      <c r="T68" s="30"/>
      <c r="U68" s="30"/>
      <c r="V68" s="30"/>
      <c r="W68" s="30"/>
      <c r="X68" s="30"/>
      <c r="Y68" s="30"/>
    </row>
    <row r="69" spans="1:244" ht="24" customHeight="1">
      <c r="A69" s="184"/>
      <c r="B69" s="532"/>
      <c r="C69" s="533"/>
      <c r="D69" s="79"/>
      <c r="E69" s="534"/>
      <c r="F69" s="535"/>
      <c r="G69" s="535"/>
      <c r="H69" s="535"/>
      <c r="I69" s="535"/>
      <c r="J69" s="535"/>
      <c r="K69" s="535"/>
      <c r="L69" s="535"/>
      <c r="M69" s="535"/>
      <c r="N69" s="233"/>
      <c r="O69" s="161" t="str">
        <f t="shared" si="1"/>
        <v/>
      </c>
      <c r="P69" s="89"/>
      <c r="Q69" s="291"/>
      <c r="R69" s="30"/>
      <c r="S69" s="30"/>
      <c r="T69" s="30"/>
      <c r="U69" s="30"/>
      <c r="V69" s="30"/>
      <c r="W69" s="30"/>
      <c r="X69" s="30"/>
      <c r="Y69" s="30"/>
      <c r="II69" s="38"/>
      <c r="IJ69" s="38"/>
    </row>
    <row r="70" spans="1:244" ht="24" customHeight="1">
      <c r="A70" s="184"/>
      <c r="B70" s="532"/>
      <c r="C70" s="533"/>
      <c r="D70" s="79"/>
      <c r="E70" s="534"/>
      <c r="F70" s="535"/>
      <c r="G70" s="535"/>
      <c r="H70" s="535"/>
      <c r="I70" s="535"/>
      <c r="J70" s="535"/>
      <c r="K70" s="535"/>
      <c r="L70" s="535"/>
      <c r="M70" s="535"/>
      <c r="N70" s="233"/>
      <c r="O70" s="161" t="str">
        <f t="shared" si="1"/>
        <v/>
      </c>
      <c r="P70" s="89"/>
      <c r="Q70" s="291"/>
      <c r="R70" s="30"/>
      <c r="S70" s="30"/>
      <c r="T70" s="30"/>
      <c r="U70" s="30"/>
      <c r="V70" s="30"/>
      <c r="W70" s="30"/>
      <c r="X70" s="30"/>
      <c r="Y70" s="30"/>
    </row>
    <row r="71" spans="1:244" ht="24" customHeight="1">
      <c r="A71" s="184"/>
      <c r="B71" s="532"/>
      <c r="C71" s="533"/>
      <c r="D71" s="79"/>
      <c r="E71" s="534"/>
      <c r="F71" s="535"/>
      <c r="G71" s="535"/>
      <c r="H71" s="535"/>
      <c r="I71" s="535"/>
      <c r="J71" s="535"/>
      <c r="K71" s="535"/>
      <c r="L71" s="535"/>
      <c r="M71" s="535"/>
      <c r="N71" s="233"/>
      <c r="O71" s="161" t="str">
        <f t="shared" si="1"/>
        <v/>
      </c>
      <c r="P71" s="89"/>
      <c r="Q71" s="291"/>
      <c r="R71" s="30"/>
      <c r="S71" s="30"/>
      <c r="T71" s="30"/>
      <c r="U71" s="30"/>
      <c r="V71" s="30"/>
      <c r="W71" s="30"/>
      <c r="X71" s="30"/>
      <c r="Y71" s="30"/>
    </row>
    <row r="72" spans="1:244" ht="24" customHeight="1">
      <c r="A72" s="184"/>
      <c r="B72" s="532"/>
      <c r="C72" s="533"/>
      <c r="D72" s="79"/>
      <c r="E72" s="534"/>
      <c r="F72" s="535"/>
      <c r="G72" s="535"/>
      <c r="H72" s="535"/>
      <c r="I72" s="535"/>
      <c r="J72" s="535"/>
      <c r="K72" s="535"/>
      <c r="L72" s="535"/>
      <c r="M72" s="535"/>
      <c r="N72" s="233"/>
      <c r="O72" s="161" t="str">
        <f t="shared" si="1"/>
        <v/>
      </c>
      <c r="P72" s="89"/>
      <c r="Q72" s="291"/>
      <c r="R72" s="30"/>
      <c r="S72" s="30"/>
      <c r="T72" s="30"/>
      <c r="U72" s="30"/>
      <c r="V72" s="30"/>
      <c r="W72" s="30"/>
      <c r="X72" s="30"/>
      <c r="Y72" s="30"/>
    </row>
    <row r="73" spans="1:244" ht="24" customHeight="1">
      <c r="A73" s="184"/>
      <c r="B73" s="532"/>
      <c r="C73" s="533"/>
      <c r="D73" s="79"/>
      <c r="E73" s="534"/>
      <c r="F73" s="535"/>
      <c r="G73" s="535"/>
      <c r="H73" s="535"/>
      <c r="I73" s="535"/>
      <c r="J73" s="535"/>
      <c r="K73" s="535"/>
      <c r="L73" s="535"/>
      <c r="M73" s="535"/>
      <c r="N73" s="233"/>
      <c r="O73" s="161" t="str">
        <f t="shared" si="1"/>
        <v/>
      </c>
      <c r="P73" s="89"/>
      <c r="Q73" s="291"/>
      <c r="R73" s="30"/>
      <c r="S73" s="30"/>
      <c r="T73" s="30"/>
      <c r="U73" s="30"/>
      <c r="V73" s="30"/>
      <c r="W73" s="30"/>
      <c r="X73" s="30"/>
      <c r="Y73" s="30"/>
    </row>
    <row r="74" spans="1:244" ht="24" customHeight="1">
      <c r="A74" s="184"/>
      <c r="B74" s="532"/>
      <c r="C74" s="533"/>
      <c r="D74" s="79"/>
      <c r="E74" s="534"/>
      <c r="F74" s="535"/>
      <c r="G74" s="535"/>
      <c r="H74" s="535"/>
      <c r="I74" s="535"/>
      <c r="J74" s="535"/>
      <c r="K74" s="535"/>
      <c r="L74" s="535"/>
      <c r="M74" s="535"/>
      <c r="N74" s="233"/>
      <c r="O74" s="161" t="str">
        <f t="shared" si="1"/>
        <v/>
      </c>
      <c r="P74" s="89"/>
      <c r="Q74" s="291"/>
      <c r="R74" s="30"/>
      <c r="S74" s="30"/>
      <c r="T74" s="30"/>
      <c r="U74" s="30"/>
      <c r="V74" s="30"/>
      <c r="W74" s="30"/>
      <c r="X74" s="30"/>
      <c r="Y74" s="30"/>
    </row>
    <row r="75" spans="1:244" ht="24" customHeight="1">
      <c r="A75" s="184"/>
      <c r="B75" s="532"/>
      <c r="C75" s="533"/>
      <c r="D75" s="79"/>
      <c r="E75" s="534"/>
      <c r="F75" s="535"/>
      <c r="G75" s="535"/>
      <c r="H75" s="535"/>
      <c r="I75" s="535"/>
      <c r="J75" s="535"/>
      <c r="K75" s="535"/>
      <c r="L75" s="535"/>
      <c r="M75" s="535"/>
      <c r="N75" s="233"/>
      <c r="O75" s="161" t="str">
        <f t="shared" si="1"/>
        <v/>
      </c>
      <c r="P75" s="89"/>
      <c r="Q75" s="291"/>
      <c r="R75" s="30"/>
      <c r="S75" s="30"/>
      <c r="T75" s="30"/>
      <c r="U75" s="30"/>
      <c r="V75" s="30"/>
      <c r="W75" s="30"/>
      <c r="X75" s="30"/>
      <c r="Y75" s="30"/>
    </row>
    <row r="76" spans="1:244" ht="24" customHeight="1">
      <c r="A76" s="184"/>
      <c r="B76" s="532"/>
      <c r="C76" s="533"/>
      <c r="D76" s="79"/>
      <c r="E76" s="534"/>
      <c r="F76" s="535"/>
      <c r="G76" s="535"/>
      <c r="H76" s="535"/>
      <c r="I76" s="535"/>
      <c r="J76" s="535"/>
      <c r="K76" s="535"/>
      <c r="L76" s="535"/>
      <c r="M76" s="535"/>
      <c r="N76" s="233"/>
      <c r="O76" s="161" t="str">
        <f t="shared" si="1"/>
        <v/>
      </c>
      <c r="P76" s="89"/>
      <c r="Q76" s="291"/>
      <c r="R76" s="30"/>
      <c r="S76" s="30"/>
      <c r="T76" s="30"/>
      <c r="U76" s="30"/>
      <c r="V76" s="30"/>
      <c r="W76" s="30"/>
      <c r="X76" s="30"/>
      <c r="Y76" s="30"/>
    </row>
    <row r="77" spans="1:244" ht="24" customHeight="1">
      <c r="A77" s="184"/>
      <c r="B77" s="532"/>
      <c r="C77" s="533"/>
      <c r="D77" s="79"/>
      <c r="E77" s="534"/>
      <c r="F77" s="535"/>
      <c r="G77" s="535"/>
      <c r="H77" s="535"/>
      <c r="I77" s="535"/>
      <c r="J77" s="535"/>
      <c r="K77" s="535"/>
      <c r="L77" s="535"/>
      <c r="M77" s="535"/>
      <c r="N77" s="233"/>
      <c r="O77" s="161" t="str">
        <f t="shared" si="1"/>
        <v/>
      </c>
      <c r="P77" s="89"/>
      <c r="Q77" s="291"/>
      <c r="R77" s="30"/>
      <c r="S77" s="30"/>
      <c r="T77" s="30"/>
      <c r="U77" s="30"/>
      <c r="V77" s="30"/>
      <c r="W77" s="30"/>
      <c r="X77" s="30"/>
      <c r="Y77" s="30"/>
    </row>
    <row r="78" spans="1:244" ht="24" customHeight="1">
      <c r="A78" s="184"/>
      <c r="B78" s="532"/>
      <c r="C78" s="533"/>
      <c r="D78" s="79"/>
      <c r="E78" s="534"/>
      <c r="F78" s="535"/>
      <c r="G78" s="535"/>
      <c r="H78" s="535"/>
      <c r="I78" s="535"/>
      <c r="J78" s="535"/>
      <c r="K78" s="535"/>
      <c r="L78" s="535"/>
      <c r="M78" s="535"/>
      <c r="N78" s="233"/>
      <c r="O78" s="161" t="str">
        <f t="shared" si="1"/>
        <v/>
      </c>
      <c r="P78" s="89"/>
      <c r="Q78" s="291"/>
      <c r="R78" s="30"/>
      <c r="S78" s="30"/>
      <c r="T78" s="30"/>
      <c r="U78" s="30"/>
      <c r="V78" s="30"/>
      <c r="W78" s="30"/>
      <c r="X78" s="30"/>
      <c r="Y78" s="30"/>
      <c r="II78" s="37"/>
      <c r="IJ78" s="38"/>
    </row>
    <row r="79" spans="1:244" ht="24" customHeight="1">
      <c r="A79" s="184"/>
      <c r="B79" s="532"/>
      <c r="C79" s="533"/>
      <c r="D79" s="79"/>
      <c r="E79" s="534"/>
      <c r="F79" s="535"/>
      <c r="G79" s="535"/>
      <c r="H79" s="535"/>
      <c r="I79" s="535"/>
      <c r="J79" s="535"/>
      <c r="K79" s="535"/>
      <c r="L79" s="535"/>
      <c r="M79" s="535"/>
      <c r="N79" s="233"/>
      <c r="O79" s="161" t="str">
        <f t="shared" si="1"/>
        <v/>
      </c>
      <c r="P79" s="89"/>
      <c r="Q79" s="291"/>
      <c r="R79" s="30"/>
      <c r="S79" s="30"/>
      <c r="T79" s="30"/>
      <c r="U79" s="30"/>
      <c r="V79" s="30"/>
      <c r="W79" s="30"/>
      <c r="X79" s="30"/>
      <c r="Y79" s="30"/>
      <c r="II79" s="37"/>
      <c r="IJ79" s="38"/>
    </row>
    <row r="80" spans="1:244" ht="24" customHeight="1">
      <c r="A80" s="184"/>
      <c r="B80" s="532"/>
      <c r="C80" s="533"/>
      <c r="D80" s="79"/>
      <c r="E80" s="534"/>
      <c r="F80" s="535"/>
      <c r="G80" s="535"/>
      <c r="H80" s="535"/>
      <c r="I80" s="535"/>
      <c r="J80" s="535"/>
      <c r="K80" s="535"/>
      <c r="L80" s="535"/>
      <c r="M80" s="535"/>
      <c r="N80" s="233"/>
      <c r="O80" s="161" t="str">
        <f t="shared" si="1"/>
        <v/>
      </c>
      <c r="P80" s="89"/>
      <c r="Q80" s="291"/>
      <c r="R80" s="30"/>
      <c r="S80" s="30"/>
      <c r="T80" s="30"/>
      <c r="U80" s="30"/>
      <c r="V80" s="30"/>
      <c r="W80" s="30"/>
      <c r="X80" s="30"/>
      <c r="Y80" s="30"/>
    </row>
    <row r="81" spans="1:244" ht="24" customHeight="1">
      <c r="A81" s="184"/>
      <c r="B81" s="532"/>
      <c r="C81" s="533"/>
      <c r="D81" s="79"/>
      <c r="E81" s="534"/>
      <c r="F81" s="535"/>
      <c r="G81" s="535"/>
      <c r="H81" s="535"/>
      <c r="I81" s="535"/>
      <c r="J81" s="535"/>
      <c r="K81" s="535"/>
      <c r="L81" s="535"/>
      <c r="M81" s="535"/>
      <c r="N81" s="233"/>
      <c r="O81" s="161" t="str">
        <f t="shared" si="1"/>
        <v/>
      </c>
      <c r="P81" s="89"/>
      <c r="Q81" s="291"/>
      <c r="R81" s="30"/>
      <c r="S81" s="30"/>
      <c r="T81" s="30"/>
      <c r="U81" s="30"/>
      <c r="V81" s="30"/>
      <c r="W81" s="30"/>
      <c r="X81" s="30"/>
      <c r="Y81" s="30"/>
    </row>
    <row r="82" spans="1:244" ht="24" customHeight="1">
      <c r="A82" s="184"/>
      <c r="B82" s="532"/>
      <c r="C82" s="533"/>
      <c r="D82" s="79"/>
      <c r="E82" s="534"/>
      <c r="F82" s="535"/>
      <c r="G82" s="535"/>
      <c r="H82" s="535"/>
      <c r="I82" s="535"/>
      <c r="J82" s="535"/>
      <c r="K82" s="535"/>
      <c r="L82" s="535"/>
      <c r="M82" s="535"/>
      <c r="N82" s="233"/>
      <c r="O82" s="161" t="str">
        <f t="shared" si="1"/>
        <v/>
      </c>
      <c r="P82" s="89"/>
      <c r="Q82" s="291"/>
      <c r="R82" s="30"/>
      <c r="S82" s="30"/>
      <c r="T82" s="30"/>
      <c r="U82" s="30"/>
      <c r="V82" s="30"/>
      <c r="W82" s="30"/>
      <c r="X82" s="30"/>
      <c r="Y82" s="30"/>
    </row>
    <row r="83" spans="1:244" ht="24" customHeight="1">
      <c r="A83" s="184"/>
      <c r="B83" s="532"/>
      <c r="C83" s="533"/>
      <c r="D83" s="79"/>
      <c r="E83" s="534"/>
      <c r="F83" s="535"/>
      <c r="G83" s="535"/>
      <c r="H83" s="535"/>
      <c r="I83" s="535"/>
      <c r="J83" s="535"/>
      <c r="K83" s="535"/>
      <c r="L83" s="535"/>
      <c r="M83" s="535"/>
      <c r="N83" s="233"/>
      <c r="O83" s="161" t="str">
        <f t="shared" si="1"/>
        <v/>
      </c>
      <c r="P83" s="89"/>
      <c r="Q83" s="291"/>
      <c r="R83" s="30"/>
      <c r="S83" s="30"/>
      <c r="T83" s="30"/>
      <c r="U83" s="30"/>
      <c r="V83" s="30"/>
      <c r="W83" s="30"/>
      <c r="X83" s="30"/>
      <c r="Y83" s="30"/>
    </row>
    <row r="84" spans="1:244" ht="24" customHeight="1">
      <c r="A84" s="184"/>
      <c r="B84" s="532"/>
      <c r="C84" s="533"/>
      <c r="D84" s="79"/>
      <c r="E84" s="534"/>
      <c r="F84" s="535"/>
      <c r="G84" s="535"/>
      <c r="H84" s="535"/>
      <c r="I84" s="535"/>
      <c r="J84" s="535"/>
      <c r="K84" s="535"/>
      <c r="L84" s="535"/>
      <c r="M84" s="535"/>
      <c r="N84" s="233"/>
      <c r="O84" s="161" t="str">
        <f t="shared" si="1"/>
        <v/>
      </c>
      <c r="P84" s="89"/>
      <c r="Q84" s="291"/>
      <c r="R84" s="30"/>
      <c r="S84" s="30"/>
      <c r="T84" s="30"/>
      <c r="U84" s="30"/>
      <c r="V84" s="30"/>
      <c r="W84" s="30"/>
      <c r="X84" s="30"/>
      <c r="Y84" s="30"/>
      <c r="II84" s="38"/>
      <c r="IJ84" s="38"/>
    </row>
    <row r="85" spans="1:244" ht="24" customHeight="1">
      <c r="A85" s="184"/>
      <c r="B85" s="532"/>
      <c r="C85" s="533"/>
      <c r="D85" s="79"/>
      <c r="E85" s="534"/>
      <c r="F85" s="535"/>
      <c r="G85" s="535"/>
      <c r="H85" s="535"/>
      <c r="I85" s="535"/>
      <c r="J85" s="535"/>
      <c r="K85" s="535"/>
      <c r="L85" s="535"/>
      <c r="M85" s="535"/>
      <c r="N85" s="233"/>
      <c r="O85" s="161" t="str">
        <f t="shared" si="1"/>
        <v/>
      </c>
      <c r="P85" s="89"/>
      <c r="Q85" s="291"/>
      <c r="R85" s="30"/>
      <c r="S85" s="30"/>
      <c r="T85" s="30"/>
      <c r="U85" s="30"/>
      <c r="V85" s="30"/>
      <c r="W85" s="30"/>
      <c r="X85" s="30"/>
      <c r="Y85" s="30"/>
    </row>
    <row r="86" spans="1:244" ht="24" customHeight="1">
      <c r="A86" s="184"/>
      <c r="B86" s="532"/>
      <c r="C86" s="533"/>
      <c r="D86" s="79"/>
      <c r="E86" s="534"/>
      <c r="F86" s="535"/>
      <c r="G86" s="535"/>
      <c r="H86" s="535"/>
      <c r="I86" s="535"/>
      <c r="J86" s="535"/>
      <c r="K86" s="535"/>
      <c r="L86" s="535"/>
      <c r="M86" s="535"/>
      <c r="N86" s="233"/>
      <c r="O86" s="161" t="str">
        <f t="shared" si="1"/>
        <v/>
      </c>
      <c r="P86" s="89"/>
      <c r="Q86" s="291"/>
      <c r="R86" s="30"/>
      <c r="S86" s="30"/>
      <c r="T86" s="30"/>
      <c r="U86" s="30"/>
      <c r="V86" s="30"/>
      <c r="W86" s="30"/>
      <c r="X86" s="30"/>
      <c r="Y86" s="30"/>
    </row>
    <row r="87" spans="1:244" ht="24" customHeight="1">
      <c r="A87" s="184"/>
      <c r="B87" s="532"/>
      <c r="C87" s="533"/>
      <c r="D87" s="79"/>
      <c r="E87" s="534"/>
      <c r="F87" s="535"/>
      <c r="G87" s="535"/>
      <c r="H87" s="535"/>
      <c r="I87" s="535"/>
      <c r="J87" s="535"/>
      <c r="K87" s="535"/>
      <c r="L87" s="535"/>
      <c r="M87" s="535"/>
      <c r="N87" s="233"/>
      <c r="O87" s="161" t="str">
        <f t="shared" si="1"/>
        <v/>
      </c>
      <c r="P87" s="89"/>
      <c r="Q87" s="291"/>
      <c r="R87" s="30"/>
      <c r="S87" s="30"/>
      <c r="T87" s="30"/>
      <c r="U87" s="30"/>
      <c r="V87" s="30"/>
      <c r="W87" s="30"/>
      <c r="X87" s="30"/>
      <c r="Y87" s="30"/>
      <c r="II87" s="38"/>
      <c r="IJ87" s="38"/>
    </row>
    <row r="88" spans="1:244" ht="24" customHeight="1">
      <c r="A88" s="184"/>
      <c r="B88" s="532"/>
      <c r="C88" s="533"/>
      <c r="D88" s="79"/>
      <c r="E88" s="534"/>
      <c r="F88" s="535"/>
      <c r="G88" s="535"/>
      <c r="H88" s="535"/>
      <c r="I88" s="535"/>
      <c r="J88" s="535"/>
      <c r="K88" s="535"/>
      <c r="L88" s="535"/>
      <c r="M88" s="535"/>
      <c r="N88" s="233"/>
      <c r="O88" s="161" t="str">
        <f t="shared" si="1"/>
        <v/>
      </c>
      <c r="P88" s="89"/>
      <c r="Q88" s="291"/>
      <c r="R88" s="30"/>
      <c r="S88" s="30"/>
      <c r="T88" s="30"/>
      <c r="U88" s="30"/>
      <c r="V88" s="30"/>
      <c r="W88" s="30"/>
      <c r="X88" s="30"/>
      <c r="Y88" s="30"/>
    </row>
    <row r="89" spans="1:244" ht="24" customHeight="1">
      <c r="A89" s="184"/>
      <c r="B89" s="532"/>
      <c r="C89" s="533"/>
      <c r="D89" s="79"/>
      <c r="E89" s="534"/>
      <c r="F89" s="535"/>
      <c r="G89" s="535"/>
      <c r="H89" s="535"/>
      <c r="I89" s="535"/>
      <c r="J89" s="535"/>
      <c r="K89" s="535"/>
      <c r="L89" s="535"/>
      <c r="M89" s="535"/>
      <c r="N89" s="233"/>
      <c r="O89" s="161" t="str">
        <f t="shared" si="1"/>
        <v/>
      </c>
      <c r="P89" s="89"/>
      <c r="Q89" s="291"/>
      <c r="R89" s="30"/>
      <c r="S89" s="30"/>
      <c r="T89" s="30"/>
      <c r="U89" s="30"/>
      <c r="V89" s="30"/>
      <c r="W89" s="30"/>
      <c r="X89" s="30"/>
      <c r="Y89" s="30"/>
    </row>
    <row r="90" spans="1:244" ht="24" customHeight="1">
      <c r="A90" s="184"/>
      <c r="B90" s="532"/>
      <c r="C90" s="533"/>
      <c r="D90" s="79"/>
      <c r="E90" s="534"/>
      <c r="F90" s="535"/>
      <c r="G90" s="535"/>
      <c r="H90" s="535"/>
      <c r="I90" s="535"/>
      <c r="J90" s="535"/>
      <c r="K90" s="535"/>
      <c r="L90" s="535"/>
      <c r="M90" s="535"/>
      <c r="N90" s="233"/>
      <c r="O90" s="161" t="str">
        <f t="shared" si="1"/>
        <v/>
      </c>
      <c r="P90" s="89"/>
      <c r="Q90" s="291"/>
      <c r="R90" s="30"/>
      <c r="S90" s="30"/>
      <c r="T90" s="30"/>
      <c r="U90" s="30"/>
      <c r="V90" s="30"/>
      <c r="W90" s="30"/>
      <c r="X90" s="30"/>
      <c r="Y90" s="30"/>
    </row>
    <row r="91" spans="1:244" ht="24" customHeight="1">
      <c r="A91" s="184"/>
      <c r="B91" s="532"/>
      <c r="C91" s="533"/>
      <c r="D91" s="79"/>
      <c r="E91" s="534"/>
      <c r="F91" s="535"/>
      <c r="G91" s="535"/>
      <c r="H91" s="535"/>
      <c r="I91" s="535"/>
      <c r="J91" s="535"/>
      <c r="K91" s="535"/>
      <c r="L91" s="535"/>
      <c r="M91" s="535"/>
      <c r="N91" s="233"/>
      <c r="O91" s="161" t="str">
        <f t="shared" si="1"/>
        <v/>
      </c>
      <c r="P91" s="89"/>
      <c r="Q91" s="291"/>
      <c r="R91" s="30"/>
      <c r="S91" s="30"/>
      <c r="T91" s="30"/>
      <c r="U91" s="30"/>
      <c r="V91" s="30"/>
      <c r="W91" s="30"/>
      <c r="X91" s="30"/>
      <c r="Y91" s="30"/>
    </row>
    <row r="92" spans="1:244" ht="24" customHeight="1">
      <c r="A92" s="184"/>
      <c r="B92" s="532"/>
      <c r="C92" s="533"/>
      <c r="D92" s="79"/>
      <c r="E92" s="534"/>
      <c r="F92" s="535"/>
      <c r="G92" s="535"/>
      <c r="H92" s="535"/>
      <c r="I92" s="535"/>
      <c r="J92" s="535"/>
      <c r="K92" s="535"/>
      <c r="L92" s="535"/>
      <c r="M92" s="535"/>
      <c r="N92" s="233"/>
      <c r="O92" s="161" t="str">
        <f t="shared" si="1"/>
        <v/>
      </c>
      <c r="P92" s="89"/>
      <c r="Q92" s="291"/>
      <c r="R92" s="30"/>
      <c r="S92" s="30"/>
      <c r="T92" s="30"/>
      <c r="U92" s="30"/>
      <c r="V92" s="30"/>
      <c r="W92" s="30"/>
      <c r="X92" s="30"/>
      <c r="Y92" s="30"/>
    </row>
    <row r="93" spans="1:244" ht="24" customHeight="1">
      <c r="A93" s="184"/>
      <c r="B93" s="532"/>
      <c r="C93" s="533"/>
      <c r="D93" s="79"/>
      <c r="E93" s="534"/>
      <c r="F93" s="535"/>
      <c r="G93" s="535"/>
      <c r="H93" s="535"/>
      <c r="I93" s="535"/>
      <c r="J93" s="535"/>
      <c r="K93" s="535"/>
      <c r="L93" s="535"/>
      <c r="M93" s="535"/>
      <c r="N93" s="233"/>
      <c r="O93" s="161" t="str">
        <f t="shared" si="1"/>
        <v/>
      </c>
      <c r="P93" s="89"/>
      <c r="Q93" s="291"/>
      <c r="R93" s="30"/>
      <c r="S93" s="30"/>
      <c r="T93" s="30"/>
      <c r="U93" s="30"/>
      <c r="V93" s="30"/>
      <c r="W93" s="30"/>
      <c r="X93" s="30"/>
      <c r="Y93" s="30"/>
    </row>
    <row r="94" spans="1:244" ht="24" customHeight="1">
      <c r="A94" s="184"/>
      <c r="B94" s="532"/>
      <c r="C94" s="533"/>
      <c r="D94" s="79"/>
      <c r="E94" s="534"/>
      <c r="F94" s="535"/>
      <c r="G94" s="535"/>
      <c r="H94" s="535"/>
      <c r="I94" s="535"/>
      <c r="J94" s="535"/>
      <c r="K94" s="535"/>
      <c r="L94" s="535"/>
      <c r="M94" s="535"/>
      <c r="N94" s="233"/>
      <c r="O94" s="161" t="str">
        <f t="shared" si="1"/>
        <v/>
      </c>
      <c r="P94" s="89"/>
      <c r="Q94" s="291"/>
      <c r="R94" s="30"/>
      <c r="S94" s="30"/>
      <c r="T94" s="30"/>
      <c r="U94" s="30"/>
      <c r="V94" s="30"/>
      <c r="W94" s="30"/>
      <c r="X94" s="30"/>
      <c r="Y94" s="30"/>
    </row>
    <row r="95" spans="1:244" ht="24" customHeight="1">
      <c r="A95" s="184"/>
      <c r="B95" s="532"/>
      <c r="C95" s="533"/>
      <c r="D95" s="79"/>
      <c r="E95" s="534"/>
      <c r="F95" s="535"/>
      <c r="G95" s="535"/>
      <c r="H95" s="535"/>
      <c r="I95" s="535"/>
      <c r="J95" s="535"/>
      <c r="K95" s="535"/>
      <c r="L95" s="535"/>
      <c r="M95" s="535"/>
      <c r="N95" s="233"/>
      <c r="O95" s="161" t="str">
        <f t="shared" si="1"/>
        <v/>
      </c>
      <c r="P95" s="89"/>
      <c r="Q95" s="291"/>
      <c r="R95" s="30"/>
      <c r="S95" s="30"/>
      <c r="T95" s="30"/>
      <c r="U95" s="30"/>
      <c r="V95" s="30"/>
      <c r="W95" s="30"/>
      <c r="X95" s="30"/>
      <c r="Y95" s="30"/>
    </row>
    <row r="96" spans="1:244" ht="24" customHeight="1">
      <c r="A96" s="184"/>
      <c r="B96" s="532"/>
      <c r="C96" s="533"/>
      <c r="D96" s="79"/>
      <c r="E96" s="534"/>
      <c r="F96" s="535"/>
      <c r="G96" s="535"/>
      <c r="H96" s="535"/>
      <c r="I96" s="535"/>
      <c r="J96" s="535"/>
      <c r="K96" s="535"/>
      <c r="L96" s="535"/>
      <c r="M96" s="535"/>
      <c r="N96" s="233"/>
      <c r="O96" s="161" t="str">
        <f t="shared" si="1"/>
        <v/>
      </c>
      <c r="P96" s="89"/>
      <c r="Q96" s="291"/>
      <c r="R96" s="30"/>
      <c r="S96" s="30"/>
      <c r="T96" s="30"/>
      <c r="U96" s="30"/>
      <c r="V96" s="30"/>
      <c r="W96" s="30"/>
      <c r="X96" s="30"/>
      <c r="Y96" s="30"/>
      <c r="II96" s="38"/>
      <c r="IJ96" s="38"/>
    </row>
    <row r="97" spans="1:244" ht="24" customHeight="1">
      <c r="A97" s="184"/>
      <c r="B97" s="532"/>
      <c r="C97" s="533"/>
      <c r="D97" s="79"/>
      <c r="E97" s="534"/>
      <c r="F97" s="535"/>
      <c r="G97" s="535"/>
      <c r="H97" s="535"/>
      <c r="I97" s="535"/>
      <c r="J97" s="535"/>
      <c r="K97" s="535"/>
      <c r="L97" s="535"/>
      <c r="M97" s="535"/>
      <c r="N97" s="233"/>
      <c r="O97" s="161" t="str">
        <f t="shared" si="1"/>
        <v/>
      </c>
      <c r="P97" s="89"/>
      <c r="Q97" s="291"/>
      <c r="R97" s="30"/>
      <c r="S97" s="30"/>
      <c r="T97" s="30"/>
      <c r="U97" s="30"/>
      <c r="V97" s="30"/>
      <c r="W97" s="30"/>
      <c r="X97" s="30"/>
      <c r="Y97" s="30"/>
    </row>
    <row r="98" spans="1:244" ht="24" customHeight="1">
      <c r="A98" s="184"/>
      <c r="B98" s="532"/>
      <c r="C98" s="533"/>
      <c r="D98" s="79"/>
      <c r="E98" s="534"/>
      <c r="F98" s="535"/>
      <c r="G98" s="535"/>
      <c r="H98" s="535"/>
      <c r="I98" s="535"/>
      <c r="J98" s="535"/>
      <c r="K98" s="535"/>
      <c r="L98" s="535"/>
      <c r="M98" s="535"/>
      <c r="N98" s="233"/>
      <c r="O98" s="161" t="str">
        <f t="shared" si="1"/>
        <v/>
      </c>
      <c r="P98" s="89"/>
      <c r="Q98" s="291"/>
      <c r="R98" s="30"/>
      <c r="S98" s="30"/>
      <c r="T98" s="30"/>
      <c r="U98" s="30"/>
      <c r="V98" s="30"/>
      <c r="W98" s="30"/>
      <c r="X98" s="30"/>
      <c r="Y98" s="30"/>
    </row>
    <row r="99" spans="1:244" ht="24" customHeight="1">
      <c r="A99" s="184"/>
      <c r="B99" s="532"/>
      <c r="C99" s="533"/>
      <c r="D99" s="79"/>
      <c r="E99" s="534"/>
      <c r="F99" s="535"/>
      <c r="G99" s="535"/>
      <c r="H99" s="535"/>
      <c r="I99" s="535"/>
      <c r="J99" s="535"/>
      <c r="K99" s="535"/>
      <c r="L99" s="535"/>
      <c r="M99" s="535"/>
      <c r="N99" s="233"/>
      <c r="O99" s="161" t="str">
        <f t="shared" si="1"/>
        <v/>
      </c>
      <c r="P99" s="89"/>
      <c r="Q99" s="291"/>
      <c r="R99" s="30"/>
      <c r="S99" s="30"/>
      <c r="T99" s="30"/>
      <c r="U99" s="30"/>
      <c r="V99" s="30"/>
      <c r="W99" s="30"/>
      <c r="X99" s="30"/>
      <c r="Y99" s="30"/>
      <c r="II99" s="38"/>
      <c r="IJ99" s="38"/>
    </row>
    <row r="100" spans="1:244" ht="24" customHeight="1">
      <c r="A100" s="184"/>
      <c r="B100" s="532"/>
      <c r="C100" s="533"/>
      <c r="D100" s="79"/>
      <c r="E100" s="534"/>
      <c r="F100" s="535"/>
      <c r="G100" s="535"/>
      <c r="H100" s="535"/>
      <c r="I100" s="535"/>
      <c r="J100" s="535"/>
      <c r="K100" s="535"/>
      <c r="L100" s="535"/>
      <c r="M100" s="535"/>
      <c r="N100" s="233"/>
      <c r="O100" s="161" t="str">
        <f t="shared" si="1"/>
        <v/>
      </c>
      <c r="P100" s="89"/>
      <c r="Q100" s="291"/>
      <c r="R100" s="30"/>
      <c r="S100" s="30"/>
      <c r="T100" s="30"/>
      <c r="U100" s="30"/>
      <c r="V100" s="30"/>
      <c r="W100" s="30"/>
      <c r="X100" s="30"/>
      <c r="Y100" s="30"/>
    </row>
    <row r="101" spans="1:244" ht="24" customHeight="1">
      <c r="A101" s="184"/>
      <c r="B101" s="532"/>
      <c r="C101" s="533"/>
      <c r="D101" s="79"/>
      <c r="E101" s="534"/>
      <c r="F101" s="535"/>
      <c r="G101" s="535"/>
      <c r="H101" s="535"/>
      <c r="I101" s="535"/>
      <c r="J101" s="535"/>
      <c r="K101" s="535"/>
      <c r="L101" s="535"/>
      <c r="M101" s="535"/>
      <c r="N101" s="233"/>
      <c r="O101" s="161" t="str">
        <f t="shared" si="1"/>
        <v/>
      </c>
      <c r="P101" s="89"/>
      <c r="Q101" s="291"/>
      <c r="R101" s="30"/>
      <c r="S101" s="30"/>
      <c r="T101" s="30"/>
      <c r="U101" s="30"/>
      <c r="V101" s="30"/>
      <c r="W101" s="30"/>
      <c r="X101" s="30"/>
      <c r="Y101" s="30"/>
    </row>
    <row r="102" spans="1:244" ht="24" customHeight="1">
      <c r="A102" s="184"/>
      <c r="B102" s="532"/>
      <c r="C102" s="533"/>
      <c r="D102" s="79"/>
      <c r="E102" s="534"/>
      <c r="F102" s="535"/>
      <c r="G102" s="535"/>
      <c r="H102" s="535"/>
      <c r="I102" s="535"/>
      <c r="J102" s="535"/>
      <c r="K102" s="535"/>
      <c r="L102" s="535"/>
      <c r="M102" s="535"/>
      <c r="N102" s="233"/>
      <c r="O102" s="161" t="str">
        <f t="shared" si="1"/>
        <v/>
      </c>
      <c r="P102" s="89"/>
      <c r="Q102" s="291"/>
      <c r="R102" s="30"/>
      <c r="S102" s="30"/>
      <c r="T102" s="30"/>
      <c r="U102" s="30"/>
      <c r="V102" s="30"/>
      <c r="W102" s="30"/>
      <c r="X102" s="30"/>
      <c r="Y102" s="30"/>
    </row>
    <row r="103" spans="1:244" ht="24" customHeight="1">
      <c r="A103" s="184"/>
      <c r="B103" s="532"/>
      <c r="C103" s="533"/>
      <c r="D103" s="79"/>
      <c r="E103" s="534"/>
      <c r="F103" s="535"/>
      <c r="G103" s="535"/>
      <c r="H103" s="535"/>
      <c r="I103" s="535"/>
      <c r="J103" s="535"/>
      <c r="K103" s="535"/>
      <c r="L103" s="535"/>
      <c r="M103" s="535"/>
      <c r="N103" s="233"/>
      <c r="O103" s="161" t="str">
        <f t="shared" si="1"/>
        <v/>
      </c>
      <c r="P103" s="89"/>
      <c r="Q103" s="291"/>
      <c r="R103" s="30"/>
      <c r="S103" s="30"/>
      <c r="T103" s="30"/>
      <c r="U103" s="30"/>
      <c r="V103" s="30"/>
      <c r="W103" s="30"/>
      <c r="X103" s="30"/>
      <c r="Y103" s="30"/>
    </row>
    <row r="104" spans="1:244" ht="24" customHeight="1">
      <c r="A104" s="184"/>
      <c r="B104" s="532"/>
      <c r="C104" s="533"/>
      <c r="D104" s="79"/>
      <c r="E104" s="534"/>
      <c r="F104" s="535"/>
      <c r="G104" s="535"/>
      <c r="H104" s="535"/>
      <c r="I104" s="535"/>
      <c r="J104" s="535"/>
      <c r="K104" s="535"/>
      <c r="L104" s="535"/>
      <c r="M104" s="535"/>
      <c r="N104" s="233"/>
      <c r="O104" s="161" t="str">
        <f t="shared" si="1"/>
        <v/>
      </c>
      <c r="P104" s="89"/>
      <c r="Q104" s="291"/>
      <c r="R104" s="30"/>
      <c r="S104" s="30"/>
      <c r="T104" s="30"/>
      <c r="U104" s="30"/>
      <c r="V104" s="30"/>
      <c r="W104" s="30"/>
      <c r="X104" s="30"/>
      <c r="Y104" s="30"/>
    </row>
    <row r="105" spans="1:244" ht="24" customHeight="1">
      <c r="A105" s="184"/>
      <c r="B105" s="532"/>
      <c r="C105" s="533"/>
      <c r="D105" s="79"/>
      <c r="E105" s="534"/>
      <c r="F105" s="535"/>
      <c r="G105" s="535"/>
      <c r="H105" s="535"/>
      <c r="I105" s="535"/>
      <c r="J105" s="535"/>
      <c r="K105" s="535"/>
      <c r="L105" s="535"/>
      <c r="M105" s="535"/>
      <c r="N105" s="233"/>
      <c r="O105" s="161" t="str">
        <f t="shared" si="1"/>
        <v/>
      </c>
      <c r="P105" s="89"/>
      <c r="Q105" s="291"/>
      <c r="R105" s="30"/>
      <c r="S105" s="30"/>
      <c r="T105" s="30"/>
      <c r="U105" s="30"/>
      <c r="V105" s="30"/>
      <c r="W105" s="30"/>
      <c r="X105" s="30"/>
      <c r="Y105" s="30"/>
    </row>
    <row r="106" spans="1:244" ht="24" customHeight="1">
      <c r="A106" s="184"/>
      <c r="B106" s="532"/>
      <c r="C106" s="533"/>
      <c r="D106" s="79"/>
      <c r="E106" s="534"/>
      <c r="F106" s="535"/>
      <c r="G106" s="535"/>
      <c r="H106" s="535"/>
      <c r="I106" s="535"/>
      <c r="J106" s="535"/>
      <c r="K106" s="535"/>
      <c r="L106" s="535"/>
      <c r="M106" s="535"/>
      <c r="N106" s="233"/>
      <c r="O106" s="161" t="str">
        <f t="shared" si="1"/>
        <v/>
      </c>
      <c r="P106" s="89"/>
      <c r="Q106" s="291"/>
      <c r="R106" s="30"/>
      <c r="S106" s="30"/>
      <c r="T106" s="30"/>
      <c r="U106" s="30"/>
      <c r="V106" s="30"/>
      <c r="W106" s="30"/>
      <c r="X106" s="30"/>
      <c r="Y106" s="30"/>
    </row>
    <row r="107" spans="1:244" ht="24" customHeight="1">
      <c r="A107" s="184"/>
      <c r="B107" s="532"/>
      <c r="C107" s="533"/>
      <c r="D107" s="79"/>
      <c r="E107" s="534"/>
      <c r="F107" s="535"/>
      <c r="G107" s="535"/>
      <c r="H107" s="535"/>
      <c r="I107" s="535"/>
      <c r="J107" s="535"/>
      <c r="K107" s="535"/>
      <c r="L107" s="535"/>
      <c r="M107" s="535"/>
      <c r="N107" s="233"/>
      <c r="O107" s="161" t="str">
        <f t="shared" si="1"/>
        <v/>
      </c>
      <c r="P107" s="89"/>
      <c r="Q107" s="291"/>
      <c r="R107" s="30"/>
      <c r="S107" s="30"/>
      <c r="T107" s="30"/>
      <c r="U107" s="30"/>
      <c r="V107" s="30"/>
      <c r="W107" s="30"/>
      <c r="X107" s="30"/>
      <c r="Y107" s="30"/>
    </row>
    <row r="108" spans="1:244" ht="24" customHeight="1">
      <c r="A108" s="184"/>
      <c r="B108" s="532"/>
      <c r="C108" s="533"/>
      <c r="D108" s="79"/>
      <c r="E108" s="534"/>
      <c r="F108" s="535"/>
      <c r="G108" s="535"/>
      <c r="H108" s="535"/>
      <c r="I108" s="535"/>
      <c r="J108" s="535"/>
      <c r="K108" s="535"/>
      <c r="L108" s="535"/>
      <c r="M108" s="535"/>
      <c r="N108" s="233"/>
      <c r="O108" s="161" t="str">
        <f t="shared" si="1"/>
        <v/>
      </c>
      <c r="P108" s="89"/>
      <c r="Q108" s="291"/>
      <c r="R108" s="30"/>
      <c r="S108" s="30"/>
      <c r="T108" s="30"/>
      <c r="U108" s="30"/>
      <c r="V108" s="30"/>
      <c r="W108" s="30"/>
      <c r="X108" s="30"/>
      <c r="Y108" s="30"/>
    </row>
    <row r="109" spans="1:244" ht="24" customHeight="1">
      <c r="A109" s="184"/>
      <c r="B109" s="532"/>
      <c r="C109" s="533"/>
      <c r="D109" s="94"/>
      <c r="E109" s="534"/>
      <c r="F109" s="535"/>
      <c r="G109" s="535"/>
      <c r="H109" s="535"/>
      <c r="I109" s="535"/>
      <c r="J109" s="535"/>
      <c r="K109" s="535"/>
      <c r="L109" s="535"/>
      <c r="M109" s="535"/>
      <c r="N109" s="233"/>
      <c r="O109" s="161" t="str">
        <f t="shared" si="1"/>
        <v/>
      </c>
      <c r="P109" s="89"/>
      <c r="Q109" s="291"/>
      <c r="R109" s="30"/>
      <c r="S109" s="30"/>
      <c r="T109" s="30"/>
      <c r="U109" s="30"/>
      <c r="V109" s="30"/>
      <c r="W109" s="30"/>
      <c r="X109" s="30"/>
      <c r="Y109" s="30"/>
    </row>
    <row r="110" spans="1:244" s="39" customFormat="1" ht="6" customHeight="1">
      <c r="A110" s="270"/>
      <c r="B110" s="57"/>
      <c r="C110" s="80"/>
      <c r="D110" s="80"/>
      <c r="E110" s="80"/>
      <c r="F110" s="76"/>
      <c r="G110" s="76"/>
      <c r="H110" s="76"/>
      <c r="I110" s="76"/>
      <c r="J110" s="76"/>
      <c r="K110" s="76"/>
      <c r="L110" s="76"/>
      <c r="M110" s="80"/>
      <c r="N110" s="82"/>
      <c r="O110" s="19"/>
      <c r="P110"/>
      <c r="Q110" s="292"/>
      <c r="R110" s="31"/>
      <c r="S110" s="31"/>
      <c r="T110" s="31"/>
      <c r="U110" s="31"/>
      <c r="V110" s="31"/>
      <c r="W110" s="31"/>
      <c r="X110" s="31"/>
      <c r="Y110" s="31"/>
    </row>
    <row r="111" spans="1:244" s="35" customFormat="1" ht="21.75" customHeight="1">
      <c r="A111" s="277"/>
      <c r="B111" s="153" t="s">
        <v>54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309"/>
      <c r="Q111" s="293"/>
      <c r="R111" s="34"/>
      <c r="S111" s="34"/>
      <c r="T111" s="34"/>
      <c r="U111" s="34"/>
      <c r="V111" s="34"/>
      <c r="W111" s="34"/>
      <c r="X111" s="34"/>
      <c r="Y111" s="34"/>
    </row>
    <row r="112" spans="1:244" ht="12.75" customHeight="1">
      <c r="A112" s="270"/>
      <c r="B112" s="103" t="str">
        <f>B61</f>
        <v>FAPESP, AGOSTO DE 2015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492">
        <v>2</v>
      </c>
      <c r="P112" s="492"/>
      <c r="Q112" s="280"/>
      <c r="R112" s="30"/>
      <c r="S112" s="30"/>
      <c r="T112" s="30"/>
      <c r="U112" s="30"/>
      <c r="V112" s="30"/>
      <c r="W112" s="30"/>
      <c r="X112" s="30"/>
      <c r="Y112" s="30"/>
    </row>
    <row r="113" spans="1:25" ht="12.75" customHeight="1">
      <c r="A113" s="270"/>
      <c r="B113" s="11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261"/>
      <c r="R113" s="30"/>
      <c r="S113" s="30"/>
      <c r="T113" s="30"/>
      <c r="U113" s="30"/>
      <c r="V113" s="30"/>
      <c r="W113" s="30"/>
      <c r="X113" s="30"/>
      <c r="Y113" s="30"/>
    </row>
    <row r="114" spans="1:25" ht="12.75" customHeight="1">
      <c r="A114" s="270"/>
      <c r="B114" s="11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261"/>
      <c r="R114" s="30"/>
      <c r="S114" s="30"/>
      <c r="T114" s="30"/>
      <c r="U114" s="30"/>
      <c r="V114" s="30"/>
      <c r="W114" s="30"/>
      <c r="X114" s="30"/>
      <c r="Y114" s="30"/>
    </row>
    <row r="115" spans="1:25" ht="12.75" customHeight="1">
      <c r="A115" s="270"/>
      <c r="B115" s="11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261"/>
      <c r="R115" s="30"/>
      <c r="S115" s="30"/>
      <c r="T115" s="30"/>
      <c r="U115" s="30"/>
      <c r="V115" s="30"/>
      <c r="W115" s="30"/>
      <c r="X115" s="30"/>
      <c r="Y115" s="30"/>
    </row>
    <row r="116" spans="1:25" ht="12.75" customHeight="1">
      <c r="A116" s="270"/>
      <c r="B116" s="11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261"/>
      <c r="R116" s="30"/>
      <c r="S116" s="30"/>
      <c r="T116" s="30"/>
      <c r="U116" s="30"/>
      <c r="V116" s="30"/>
      <c r="W116" s="30"/>
      <c r="X116" s="30"/>
      <c r="Y116" s="30"/>
    </row>
    <row r="117" spans="1:25" ht="12.75" customHeight="1">
      <c r="A117" s="270"/>
      <c r="B117" s="11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261"/>
      <c r="R117" s="30"/>
      <c r="S117" s="30"/>
      <c r="T117" s="30"/>
      <c r="U117" s="30"/>
      <c r="V117" s="30"/>
      <c r="W117" s="30"/>
      <c r="X117" s="30"/>
      <c r="Y117" s="30"/>
    </row>
    <row r="118" spans="1:25" ht="12.75" customHeight="1">
      <c r="A118" s="270"/>
      <c r="B118" s="11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261"/>
      <c r="R118" s="30"/>
      <c r="S118" s="30"/>
      <c r="T118" s="30"/>
      <c r="U118" s="30"/>
      <c r="V118" s="30"/>
      <c r="W118" s="30"/>
      <c r="X118" s="30"/>
      <c r="Y118" s="30"/>
    </row>
    <row r="119" spans="1:25" ht="12.75" customHeight="1">
      <c r="A119" s="270"/>
      <c r="B119" s="11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261"/>
      <c r="R119" s="30"/>
      <c r="S119" s="30"/>
      <c r="T119" s="30"/>
      <c r="U119" s="30"/>
      <c r="V119" s="30"/>
      <c r="W119" s="30"/>
      <c r="X119" s="30"/>
      <c r="Y119" s="30"/>
    </row>
    <row r="120" spans="1:25" ht="12.75" customHeight="1">
      <c r="A120" s="270"/>
      <c r="B120" s="11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261"/>
      <c r="R120" s="30"/>
      <c r="S120" s="30"/>
      <c r="T120" s="30"/>
      <c r="U120" s="30"/>
      <c r="V120" s="30"/>
      <c r="W120" s="30"/>
      <c r="X120" s="30"/>
      <c r="Y120" s="30"/>
    </row>
    <row r="121" spans="1:25" ht="12.75" customHeight="1">
      <c r="A121" s="270"/>
      <c r="B121" s="11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261"/>
      <c r="R121" s="30"/>
      <c r="S121" s="30"/>
      <c r="T121" s="30"/>
      <c r="U121" s="30"/>
      <c r="V121" s="30"/>
      <c r="W121" s="30"/>
      <c r="X121" s="30"/>
      <c r="Y121" s="30"/>
    </row>
    <row r="122" spans="1:25" ht="12.75" customHeight="1">
      <c r="A122" s="270"/>
      <c r="B122" s="11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261"/>
      <c r="R122" s="30"/>
      <c r="S122" s="30"/>
      <c r="T122" s="30"/>
      <c r="U122" s="30"/>
      <c r="V122" s="30"/>
      <c r="W122" s="30"/>
      <c r="X122" s="30"/>
      <c r="Y122" s="30"/>
    </row>
    <row r="123" spans="1:25" ht="12.75" customHeight="1">
      <c r="A123" s="270"/>
      <c r="B123" s="11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261"/>
      <c r="R123" s="30"/>
      <c r="S123" s="30"/>
      <c r="T123" s="30"/>
      <c r="U123" s="30"/>
      <c r="V123" s="30"/>
      <c r="W123" s="30"/>
      <c r="X123" s="30"/>
      <c r="Y123" s="30"/>
    </row>
    <row r="124" spans="1:25" ht="12.75" customHeight="1">
      <c r="A124" s="270"/>
      <c r="B124" s="11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261"/>
      <c r="R124" s="30"/>
      <c r="S124" s="30"/>
      <c r="T124" s="30"/>
      <c r="U124" s="30"/>
      <c r="V124" s="30"/>
      <c r="W124" s="30"/>
      <c r="X124" s="30"/>
      <c r="Y124" s="30"/>
    </row>
    <row r="125" spans="1:25" ht="12.75" customHeight="1">
      <c r="A125" s="270"/>
      <c r="B125" s="11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261"/>
      <c r="R125" s="30"/>
      <c r="S125" s="30"/>
      <c r="T125" s="30"/>
      <c r="U125" s="30"/>
      <c r="V125" s="30"/>
      <c r="W125" s="30"/>
      <c r="X125" s="30"/>
      <c r="Y125" s="30"/>
    </row>
    <row r="126" spans="1:25" ht="12.75" customHeight="1">
      <c r="A126" s="270"/>
      <c r="B126" s="11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261"/>
      <c r="R126" s="30"/>
      <c r="S126" s="30"/>
      <c r="T126" s="30"/>
      <c r="U126" s="30"/>
      <c r="V126" s="30"/>
      <c r="W126" s="30"/>
      <c r="X126" s="30"/>
      <c r="Y126" s="30"/>
    </row>
    <row r="127" spans="1:25" ht="12.75" customHeight="1">
      <c r="A127" s="270"/>
      <c r="B127" s="11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261"/>
      <c r="R127" s="30"/>
      <c r="S127" s="30"/>
      <c r="T127" s="30"/>
      <c r="U127" s="30"/>
      <c r="V127" s="30"/>
      <c r="W127" s="30"/>
      <c r="X127" s="30"/>
      <c r="Y127" s="30"/>
    </row>
    <row r="128" spans="1:25" ht="12.75" customHeight="1">
      <c r="A128" s="270"/>
      <c r="B128" s="11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261"/>
      <c r="R128" s="30"/>
      <c r="S128" s="30"/>
      <c r="T128" s="30"/>
      <c r="U128" s="30"/>
      <c r="V128" s="30"/>
      <c r="W128" s="30"/>
      <c r="X128" s="30"/>
      <c r="Y128" s="30"/>
    </row>
    <row r="129" spans="1:25" ht="12.75" customHeight="1">
      <c r="A129" s="270"/>
      <c r="B129" s="11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261"/>
      <c r="R129" s="30"/>
      <c r="S129" s="30"/>
      <c r="T129" s="30"/>
      <c r="U129" s="30"/>
      <c r="V129" s="30"/>
      <c r="W129" s="30"/>
      <c r="X129" s="30"/>
      <c r="Y129" s="30"/>
    </row>
    <row r="130" spans="1:25" ht="12.75" customHeight="1">
      <c r="A130" s="270"/>
      <c r="B130" s="11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261"/>
      <c r="R130" s="30"/>
      <c r="S130" s="30"/>
      <c r="T130" s="30"/>
      <c r="U130" s="30"/>
      <c r="V130" s="30"/>
      <c r="W130" s="30"/>
      <c r="X130" s="30"/>
      <c r="Y130" s="30"/>
    </row>
    <row r="131" spans="1:25" ht="12.75" customHeight="1">
      <c r="A131" s="270"/>
      <c r="B131" s="11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261"/>
      <c r="R131" s="30"/>
      <c r="S131" s="30"/>
      <c r="T131" s="30"/>
      <c r="U131" s="30"/>
      <c r="V131" s="30"/>
      <c r="W131" s="30"/>
      <c r="X131" s="30"/>
      <c r="Y131" s="30"/>
    </row>
    <row r="132" spans="1:25" ht="12.75" customHeight="1">
      <c r="A132" s="270"/>
      <c r="B132" s="11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261"/>
      <c r="R132" s="30"/>
      <c r="S132" s="30"/>
      <c r="T132" s="30"/>
      <c r="U132" s="30"/>
      <c r="V132" s="30"/>
      <c r="W132" s="30"/>
      <c r="X132" s="30"/>
      <c r="Y132" s="30"/>
    </row>
    <row r="133" spans="1:25" ht="12.75" customHeight="1">
      <c r="A133" s="270"/>
      <c r="B133" s="11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261"/>
      <c r="R133" s="30"/>
      <c r="S133" s="30"/>
      <c r="T133" s="30"/>
      <c r="U133" s="30"/>
      <c r="V133" s="30"/>
      <c r="W133" s="30"/>
      <c r="X133" s="30"/>
      <c r="Y133" s="30"/>
    </row>
    <row r="134" spans="1:25" ht="12.75" customHeight="1">
      <c r="A134" s="270"/>
      <c r="B134" s="11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261"/>
      <c r="R134" s="30"/>
      <c r="S134" s="30"/>
      <c r="T134" s="30"/>
      <c r="U134" s="30"/>
      <c r="V134" s="30"/>
      <c r="W134" s="30"/>
      <c r="X134" s="30"/>
      <c r="Y134" s="30"/>
    </row>
    <row r="135" spans="1:25" ht="12.75" customHeight="1">
      <c r="A135" s="270"/>
      <c r="B135" s="11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261"/>
      <c r="R135" s="30"/>
      <c r="S135" s="30"/>
      <c r="T135" s="30"/>
      <c r="U135" s="30"/>
      <c r="V135" s="30"/>
      <c r="W135" s="30"/>
      <c r="X135" s="30"/>
      <c r="Y135" s="30"/>
    </row>
    <row r="136" spans="1:25" ht="12.75" customHeight="1">
      <c r="A136" s="270"/>
      <c r="B136" s="11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261"/>
      <c r="R136" s="30"/>
      <c r="S136" s="30"/>
      <c r="T136" s="30"/>
      <c r="U136" s="30"/>
      <c r="V136" s="30"/>
      <c r="W136" s="30"/>
      <c r="X136" s="30"/>
      <c r="Y136" s="30"/>
    </row>
    <row r="137" spans="1:25" ht="12.75" customHeight="1">
      <c r="A137" s="270"/>
      <c r="B137" s="11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261"/>
      <c r="R137" s="30"/>
      <c r="S137" s="30"/>
      <c r="T137" s="30"/>
      <c r="U137" s="30"/>
      <c r="V137" s="30"/>
      <c r="W137" s="30"/>
      <c r="X137" s="30"/>
      <c r="Y137" s="30"/>
    </row>
    <row r="138" spans="1:25" ht="12.75" customHeight="1">
      <c r="A138" s="270"/>
      <c r="B138" s="11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261"/>
      <c r="R138" s="30"/>
      <c r="S138" s="30"/>
      <c r="T138" s="30"/>
      <c r="U138" s="30"/>
      <c r="V138" s="30"/>
      <c r="W138" s="30"/>
      <c r="X138" s="30"/>
      <c r="Y138" s="30"/>
    </row>
    <row r="139" spans="1:25" ht="12.75" customHeight="1">
      <c r="A139" s="270"/>
      <c r="B139" s="11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261"/>
      <c r="R139" s="30"/>
      <c r="S139" s="30"/>
      <c r="T139" s="30"/>
      <c r="U139" s="30"/>
      <c r="V139" s="30"/>
      <c r="W139" s="30"/>
      <c r="X139" s="30"/>
      <c r="Y139" s="30"/>
    </row>
    <row r="140" spans="1:25" ht="12.75" customHeight="1">
      <c r="A140" s="270"/>
      <c r="B140" s="11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261"/>
      <c r="R140" s="30"/>
      <c r="S140" s="30"/>
      <c r="T140" s="30"/>
      <c r="U140" s="30"/>
      <c r="V140" s="30"/>
      <c r="W140" s="30"/>
      <c r="X140" s="30"/>
      <c r="Y140" s="30"/>
    </row>
    <row r="141" spans="1:25" ht="12.75" customHeight="1">
      <c r="A141" s="270"/>
      <c r="B141" s="11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261"/>
      <c r="R141" s="30"/>
      <c r="S141" s="30"/>
      <c r="T141" s="30"/>
      <c r="U141" s="30"/>
      <c r="V141" s="30"/>
      <c r="W141" s="30"/>
      <c r="X141" s="30"/>
      <c r="Y141" s="30"/>
    </row>
    <row r="142" spans="1:25" ht="12.75" customHeight="1">
      <c r="A142" s="270"/>
      <c r="B142" s="11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261"/>
      <c r="R142" s="30"/>
      <c r="S142" s="30"/>
      <c r="T142" s="30"/>
      <c r="U142" s="30"/>
      <c r="V142" s="30"/>
      <c r="W142" s="30"/>
      <c r="X142" s="30"/>
      <c r="Y142" s="30"/>
    </row>
    <row r="143" spans="1:25" ht="12.75" customHeight="1">
      <c r="A143" s="270"/>
      <c r="B143" s="11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261"/>
      <c r="R143" s="30"/>
      <c r="S143" s="30"/>
      <c r="T143" s="30"/>
      <c r="U143" s="30"/>
      <c r="V143" s="30"/>
      <c r="W143" s="30"/>
      <c r="X143" s="30"/>
      <c r="Y143" s="30"/>
    </row>
    <row r="144" spans="1:25" ht="12.75" customHeight="1">
      <c r="A144" s="270"/>
      <c r="B144" s="11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261"/>
      <c r="R144" s="30"/>
      <c r="S144" s="30"/>
      <c r="T144" s="30"/>
      <c r="U144" s="30"/>
      <c r="V144" s="30"/>
      <c r="W144" s="30"/>
      <c r="X144" s="30"/>
      <c r="Y144" s="30"/>
    </row>
    <row r="145" spans="1:25" ht="12.75" customHeight="1">
      <c r="A145" s="270"/>
      <c r="B145" s="11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261"/>
      <c r="R145" s="30"/>
      <c r="S145" s="30"/>
      <c r="T145" s="30"/>
      <c r="U145" s="30"/>
      <c r="V145" s="30"/>
      <c r="W145" s="30"/>
      <c r="X145" s="30"/>
      <c r="Y145" s="30"/>
    </row>
    <row r="146" spans="1:25" ht="12.75" customHeight="1">
      <c r="A146" s="270"/>
      <c r="B146" s="11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261"/>
      <c r="R146" s="30"/>
      <c r="S146" s="30"/>
      <c r="T146" s="30"/>
      <c r="U146" s="30"/>
      <c r="V146" s="30"/>
      <c r="W146" s="30"/>
      <c r="X146" s="30"/>
      <c r="Y146" s="30"/>
    </row>
    <row r="147" spans="1:25" ht="12.75" customHeight="1">
      <c r="A147" s="270"/>
      <c r="B147" s="11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261"/>
      <c r="R147" s="30"/>
      <c r="S147" s="30"/>
      <c r="T147" s="30"/>
      <c r="U147" s="30"/>
      <c r="V147" s="30"/>
      <c r="W147" s="30"/>
      <c r="X147" s="30"/>
      <c r="Y147" s="30"/>
    </row>
    <row r="148" spans="1:25" ht="12.75" customHeight="1">
      <c r="A148" s="270"/>
      <c r="B148" s="11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261"/>
      <c r="R148" s="30"/>
      <c r="S148" s="30"/>
      <c r="T148" s="30"/>
      <c r="U148" s="30"/>
      <c r="V148" s="30"/>
      <c r="W148" s="30"/>
      <c r="X148" s="30"/>
      <c r="Y148" s="30"/>
    </row>
    <row r="149" spans="1:25" ht="12.75" customHeight="1">
      <c r="A149" s="270"/>
      <c r="B149" s="11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261"/>
      <c r="R149" s="30"/>
      <c r="S149" s="30"/>
      <c r="T149" s="30"/>
      <c r="U149" s="30"/>
      <c r="V149" s="30"/>
      <c r="W149" s="30"/>
      <c r="X149" s="30"/>
      <c r="Y149" s="30"/>
    </row>
    <row r="150" spans="1:25" ht="12.75" customHeight="1">
      <c r="A150" s="270"/>
      <c r="B150" s="11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261"/>
      <c r="R150" s="30"/>
      <c r="S150" s="30"/>
      <c r="T150" s="30"/>
      <c r="U150" s="30"/>
      <c r="V150" s="30"/>
      <c r="W150" s="30"/>
      <c r="X150" s="30"/>
      <c r="Y150" s="30"/>
    </row>
    <row r="151" spans="1:25" ht="12.75" customHeight="1">
      <c r="A151" s="270"/>
      <c r="B151" s="11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261"/>
      <c r="R151" s="30"/>
      <c r="S151" s="30"/>
      <c r="T151" s="30"/>
      <c r="U151" s="30"/>
      <c r="V151" s="30"/>
      <c r="W151" s="30"/>
      <c r="X151" s="30"/>
      <c r="Y151" s="30"/>
    </row>
    <row r="152" spans="1:25" ht="12.75" customHeight="1">
      <c r="A152" s="270"/>
      <c r="B152" s="11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261"/>
      <c r="R152" s="30"/>
      <c r="S152" s="30"/>
      <c r="T152" s="30"/>
      <c r="U152" s="30"/>
      <c r="V152" s="30"/>
      <c r="W152" s="30"/>
      <c r="X152" s="30"/>
      <c r="Y152" s="30"/>
    </row>
    <row r="153" spans="1:25" ht="12.75" customHeight="1">
      <c r="A153" s="270"/>
      <c r="B153" s="11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261"/>
      <c r="R153" s="30"/>
      <c r="S153" s="30"/>
      <c r="T153" s="30"/>
      <c r="U153" s="30"/>
      <c r="V153" s="30"/>
      <c r="W153" s="30"/>
      <c r="X153" s="30"/>
      <c r="Y153" s="30"/>
    </row>
    <row r="154" spans="1:25" ht="12.75" customHeight="1">
      <c r="A154" s="270"/>
      <c r="B154" s="11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261"/>
      <c r="R154" s="30"/>
      <c r="S154" s="30"/>
      <c r="T154" s="30"/>
      <c r="U154" s="30"/>
      <c r="V154" s="30"/>
      <c r="W154" s="30"/>
      <c r="X154" s="30"/>
      <c r="Y154" s="30"/>
    </row>
    <row r="155" spans="1:25" ht="12.75" customHeight="1">
      <c r="A155" s="270"/>
      <c r="B155" s="11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261"/>
      <c r="R155" s="30"/>
      <c r="S155" s="30"/>
      <c r="T155" s="30"/>
      <c r="U155" s="30"/>
      <c r="V155" s="30"/>
      <c r="W155" s="30"/>
      <c r="X155" s="30"/>
      <c r="Y155" s="30"/>
    </row>
    <row r="156" spans="1:25" ht="12.75" customHeight="1">
      <c r="A156" s="270"/>
      <c r="B156" s="11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261"/>
      <c r="R156" s="30"/>
      <c r="S156" s="30"/>
      <c r="T156" s="30"/>
      <c r="U156" s="30"/>
      <c r="V156" s="30"/>
      <c r="W156" s="30"/>
      <c r="X156" s="30"/>
      <c r="Y156" s="30"/>
    </row>
    <row r="157" spans="1:25" ht="12.75" customHeight="1">
      <c r="A157" s="270"/>
      <c r="B157" s="11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261"/>
      <c r="R157" s="30"/>
      <c r="S157" s="30"/>
      <c r="T157" s="30"/>
      <c r="U157" s="30"/>
      <c r="V157" s="30"/>
      <c r="W157" s="30"/>
      <c r="X157" s="30"/>
      <c r="Y157" s="30"/>
    </row>
    <row r="158" spans="1:25" ht="12.75" customHeight="1">
      <c r="A158" s="270"/>
      <c r="B158" s="11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261"/>
      <c r="R158" s="30"/>
      <c r="S158" s="30"/>
      <c r="T158" s="30"/>
      <c r="U158" s="30"/>
      <c r="V158" s="30"/>
      <c r="W158" s="30"/>
      <c r="X158" s="30"/>
      <c r="Y158" s="30"/>
    </row>
    <row r="159" spans="1:25" ht="12.75" customHeight="1">
      <c r="A159" s="270"/>
      <c r="B159" s="11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261"/>
      <c r="R159" s="30"/>
      <c r="S159" s="30"/>
      <c r="T159" s="30"/>
      <c r="U159" s="30"/>
      <c r="V159" s="30"/>
      <c r="W159" s="30"/>
      <c r="X159" s="30"/>
      <c r="Y159" s="30"/>
    </row>
    <row r="160" spans="1:25" ht="12.75" customHeight="1">
      <c r="A160" s="270"/>
      <c r="B160" s="11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261"/>
      <c r="R160" s="30"/>
      <c r="S160" s="30"/>
      <c r="T160" s="30"/>
      <c r="U160" s="30"/>
      <c r="V160" s="30"/>
      <c r="W160" s="30"/>
      <c r="X160" s="30"/>
      <c r="Y160" s="30"/>
    </row>
    <row r="161" spans="1:25" ht="12.75" customHeight="1">
      <c r="A161" s="270"/>
      <c r="B161" s="11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261"/>
      <c r="R161" s="30"/>
      <c r="S161" s="30"/>
      <c r="T161" s="30"/>
      <c r="U161" s="30"/>
      <c r="V161" s="30"/>
      <c r="W161" s="30"/>
      <c r="X161" s="30"/>
      <c r="Y161" s="30"/>
    </row>
    <row r="162" spans="1:25" ht="12.75" customHeight="1">
      <c r="A162" s="270"/>
      <c r="B162" s="11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261"/>
      <c r="R162" s="30"/>
      <c r="S162" s="30"/>
      <c r="T162" s="30"/>
      <c r="U162" s="30"/>
      <c r="V162" s="30"/>
      <c r="W162" s="30"/>
      <c r="X162" s="30"/>
      <c r="Y162" s="30"/>
    </row>
    <row r="163" spans="1:25">
      <c r="B163"/>
      <c r="C163" s="21"/>
      <c r="D163" s="21"/>
      <c r="E163" s="21"/>
      <c r="F163" s="17"/>
      <c r="G163" s="17"/>
      <c r="H163" s="17"/>
      <c r="I163" s="17"/>
      <c r="J163" s="17"/>
      <c r="K163" s="17"/>
      <c r="L163" s="17"/>
      <c r="M163" s="21"/>
      <c r="N163" s="22"/>
      <c r="O163" s="22"/>
      <c r="P163" s="48"/>
      <c r="Q163" s="261"/>
      <c r="R163" s="30"/>
      <c r="S163" s="30"/>
      <c r="T163" s="30"/>
      <c r="U163" s="30"/>
      <c r="V163" s="30"/>
      <c r="W163" s="30"/>
      <c r="X163" s="30"/>
      <c r="Y163" s="30"/>
    </row>
    <row r="164" spans="1:25">
      <c r="B164"/>
      <c r="C164" s="21"/>
      <c r="D164" s="21"/>
      <c r="E164" s="21"/>
      <c r="F164" s="17"/>
      <c r="G164" s="17"/>
      <c r="H164" s="17"/>
      <c r="I164" s="17"/>
      <c r="J164" s="17"/>
      <c r="K164" s="17"/>
      <c r="L164" s="17"/>
      <c r="M164" s="21"/>
      <c r="N164" s="22"/>
      <c r="O164" s="22"/>
      <c r="P164" s="48"/>
      <c r="Q164" s="261"/>
      <c r="R164" s="30"/>
      <c r="S164" s="30"/>
      <c r="T164" s="30"/>
      <c r="U164" s="30"/>
      <c r="V164" s="30"/>
      <c r="W164" s="30"/>
      <c r="X164" s="30"/>
      <c r="Y164" s="30"/>
    </row>
    <row r="165" spans="1:25" ht="17.25" customHeight="1">
      <c r="B165" s="172" t="s">
        <v>112</v>
      </c>
      <c r="N165" s="126"/>
      <c r="Q165" s="261"/>
      <c r="R165" s="30"/>
      <c r="S165" s="30"/>
      <c r="T165" s="30"/>
      <c r="U165" s="30"/>
      <c r="V165" s="30"/>
      <c r="W165" s="30"/>
      <c r="X165" s="30"/>
      <c r="Y165" s="30"/>
    </row>
    <row r="166" spans="1:25" ht="17.25" customHeight="1">
      <c r="B166" s="172" t="s">
        <v>113</v>
      </c>
    </row>
    <row r="167" spans="1:25"/>
    <row r="168" spans="1:25" ht="15">
      <c r="B168" s="104"/>
    </row>
    <row r="169" spans="1:25" ht="15">
      <c r="B169" s="104"/>
    </row>
    <row r="170" spans="1:25" ht="14.25">
      <c r="B170" s="495" t="s">
        <v>55</v>
      </c>
      <c r="C170" s="495"/>
      <c r="D170" s="495"/>
      <c r="E170" s="495"/>
      <c r="F170" s="495"/>
      <c r="G170" s="495"/>
      <c r="H170" s="495"/>
      <c r="I170" s="495"/>
      <c r="J170" s="495"/>
      <c r="K170" s="495"/>
      <c r="L170" s="495"/>
      <c r="M170" s="495"/>
      <c r="N170" s="495"/>
      <c r="O170" s="495"/>
      <c r="P170" s="495"/>
    </row>
    <row r="171" spans="1:25" ht="14.25">
      <c r="B171" s="495" t="s">
        <v>52</v>
      </c>
      <c r="C171" s="495"/>
      <c r="D171" s="495"/>
      <c r="E171" s="495"/>
      <c r="F171" s="495"/>
      <c r="G171" s="495"/>
      <c r="H171" s="495"/>
      <c r="I171" s="495"/>
      <c r="J171" s="495"/>
      <c r="K171" s="495"/>
      <c r="L171" s="495"/>
      <c r="M171" s="495"/>
      <c r="N171" s="495"/>
      <c r="O171" s="495"/>
      <c r="P171" s="495"/>
    </row>
    <row r="172" spans="1:25" ht="14.25"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25" ht="20.25" customHeight="1">
      <c r="B173" s="538" t="s">
        <v>9</v>
      </c>
      <c r="C173" s="539"/>
      <c r="D173" s="539"/>
      <c r="E173" s="539"/>
      <c r="F173" s="539"/>
      <c r="G173" s="539"/>
      <c r="H173" s="539"/>
      <c r="I173" s="539"/>
      <c r="J173" s="539"/>
      <c r="K173" s="539"/>
      <c r="L173" s="539"/>
      <c r="M173" s="539"/>
      <c r="N173" s="539"/>
      <c r="O173" s="539"/>
      <c r="P173" s="540"/>
    </row>
    <row r="174" spans="1:25" ht="6.75" customHeight="1">
      <c r="C174" s="36"/>
      <c r="D174" s="36"/>
      <c r="E174" s="36"/>
      <c r="F174" s="36"/>
      <c r="G174" s="36"/>
      <c r="H174" s="36"/>
      <c r="I174" s="36"/>
      <c r="J174" s="36"/>
      <c r="K174" s="36"/>
      <c r="L174" s="127"/>
      <c r="M174" s="127"/>
      <c r="N174" s="127"/>
      <c r="O174" s="127"/>
      <c r="P174" s="127"/>
    </row>
    <row r="175" spans="1:25">
      <c r="B175" s="128" t="s">
        <v>172</v>
      </c>
      <c r="C175" s="3"/>
      <c r="D175" s="3"/>
      <c r="E175" s="20"/>
      <c r="F175" s="20"/>
      <c r="G175" s="20"/>
      <c r="H175" s="20"/>
      <c r="I175" s="20"/>
      <c r="J175" s="3"/>
      <c r="K175" s="3"/>
      <c r="L175" s="20"/>
      <c r="M175" s="20"/>
      <c r="N175" s="20"/>
      <c r="O175" s="20"/>
    </row>
    <row r="176" spans="1:25">
      <c r="B176" s="128" t="s">
        <v>171</v>
      </c>
      <c r="C176" s="3"/>
      <c r="D176" s="3"/>
      <c r="E176" s="20"/>
      <c r="F176" s="20"/>
      <c r="G176" s="20"/>
      <c r="H176" s="20"/>
      <c r="I176" s="20"/>
      <c r="J176" s="3"/>
      <c r="K176" s="3"/>
      <c r="L176" s="20"/>
      <c r="M176" s="20"/>
      <c r="N176" s="20"/>
      <c r="O176" s="20"/>
    </row>
    <row r="177" spans="2:16">
      <c r="B177" s="128" t="s">
        <v>145</v>
      </c>
      <c r="C177" s="3"/>
      <c r="D177" s="3"/>
      <c r="E177" s="20"/>
      <c r="F177" s="20"/>
      <c r="G177" s="20"/>
      <c r="H177" s="20"/>
      <c r="I177" s="20"/>
      <c r="J177" s="3"/>
      <c r="K177" s="3"/>
      <c r="L177" s="20"/>
      <c r="M177" s="20"/>
      <c r="N177" s="20"/>
      <c r="O177" s="20"/>
    </row>
    <row r="178" spans="2:16">
      <c r="B178" s="128" t="s">
        <v>146</v>
      </c>
      <c r="C178" s="3"/>
      <c r="D178" s="3"/>
      <c r="E178" s="20"/>
      <c r="F178" s="20"/>
      <c r="G178" s="20"/>
      <c r="H178" s="20"/>
      <c r="I178" s="20"/>
      <c r="J178" s="3"/>
      <c r="K178" s="3"/>
      <c r="L178" s="20"/>
      <c r="M178" s="20"/>
      <c r="N178" s="20"/>
      <c r="O178" s="20"/>
    </row>
    <row r="179" spans="2:16">
      <c r="B179" s="128" t="s">
        <v>147</v>
      </c>
      <c r="C179" s="3"/>
      <c r="D179" s="3"/>
      <c r="E179" s="20"/>
      <c r="F179" s="20"/>
      <c r="G179" s="20"/>
      <c r="H179" s="20"/>
      <c r="I179" s="20"/>
      <c r="J179" s="3"/>
      <c r="K179" s="3"/>
      <c r="L179" s="20"/>
      <c r="M179" s="20"/>
      <c r="N179" s="20"/>
      <c r="O179" s="20"/>
    </row>
    <row r="180" spans="2:16">
      <c r="B180" s="128" t="s">
        <v>148</v>
      </c>
      <c r="C180" s="3"/>
      <c r="D180" s="3"/>
      <c r="E180" s="20"/>
      <c r="F180" s="20"/>
      <c r="G180" s="20"/>
      <c r="H180" s="20"/>
      <c r="I180" s="20"/>
      <c r="J180" s="3"/>
      <c r="K180" s="3"/>
      <c r="L180" s="20"/>
      <c r="M180" s="20"/>
      <c r="N180" s="20"/>
      <c r="O180" s="20"/>
    </row>
    <row r="181" spans="2:16">
      <c r="B181" s="128" t="s">
        <v>149</v>
      </c>
      <c r="C181" s="3"/>
      <c r="D181" s="3"/>
      <c r="E181" s="20"/>
      <c r="F181" s="20"/>
      <c r="G181" s="20"/>
      <c r="H181" s="20"/>
      <c r="I181" s="20"/>
      <c r="J181" s="3"/>
      <c r="K181" s="3"/>
      <c r="L181" s="20"/>
      <c r="M181" s="20"/>
      <c r="N181" s="20"/>
      <c r="O181" s="20"/>
    </row>
    <row r="182" spans="2:16">
      <c r="B182" s="128" t="s">
        <v>150</v>
      </c>
      <c r="C182" s="3"/>
      <c r="D182" s="3"/>
      <c r="E182" s="20"/>
      <c r="F182" s="20"/>
      <c r="G182" s="20"/>
      <c r="H182" s="20"/>
      <c r="I182" s="20"/>
      <c r="J182" s="3"/>
      <c r="K182" s="3"/>
      <c r="L182" s="20"/>
      <c r="M182" s="20"/>
      <c r="N182" s="20"/>
      <c r="O182" s="20"/>
    </row>
    <row r="183" spans="2:16">
      <c r="B183" s="85"/>
      <c r="C183" s="3"/>
      <c r="D183" s="3"/>
      <c r="E183" s="20"/>
      <c r="F183" s="20"/>
      <c r="G183" s="20"/>
      <c r="H183" s="20"/>
      <c r="I183" s="20"/>
      <c r="J183" s="3"/>
      <c r="K183" s="3"/>
      <c r="L183" s="20"/>
      <c r="M183" s="20"/>
      <c r="N183" s="20"/>
      <c r="O183" s="20"/>
    </row>
    <row r="184" spans="2:16">
      <c r="B184" s="129" t="s">
        <v>39</v>
      </c>
      <c r="C184" s="130"/>
      <c r="D184" s="130"/>
      <c r="E184" s="6"/>
      <c r="F184" s="6"/>
      <c r="G184" s="6"/>
      <c r="H184" s="6"/>
      <c r="I184" s="6"/>
      <c r="J184" s="130"/>
      <c r="K184" s="130"/>
      <c r="L184" s="6"/>
      <c r="M184" s="6"/>
      <c r="N184" s="6"/>
      <c r="O184" s="6"/>
      <c r="P184" s="6"/>
    </row>
    <row r="185" spans="2:16">
      <c r="B185" s="125" t="s">
        <v>56</v>
      </c>
      <c r="C185" s="36"/>
      <c r="D185" s="36"/>
      <c r="E185" s="127"/>
      <c r="F185" s="127"/>
      <c r="G185" s="127"/>
      <c r="H185" s="127"/>
      <c r="I185" s="127"/>
      <c r="J185" s="36"/>
      <c r="K185" s="36"/>
      <c r="L185" s="127"/>
      <c r="M185" s="127"/>
      <c r="N185" s="127"/>
      <c r="O185" s="127"/>
      <c r="P185" s="127"/>
    </row>
    <row r="186" spans="2:16">
      <c r="B186" s="125" t="s">
        <v>57</v>
      </c>
      <c r="C186" s="36"/>
      <c r="D186" s="36"/>
      <c r="E186" s="127"/>
      <c r="F186" s="127"/>
      <c r="G186" s="127"/>
      <c r="H186" s="127"/>
      <c r="I186" s="127"/>
      <c r="J186" s="36"/>
      <c r="K186" s="36"/>
      <c r="L186" s="127"/>
      <c r="M186" s="127"/>
      <c r="N186" s="127"/>
      <c r="O186" s="127"/>
      <c r="P186" s="127"/>
    </row>
    <row r="187" spans="2:16" ht="10.5" customHeight="1">
      <c r="B187" s="85" t="s">
        <v>12</v>
      </c>
      <c r="C187" s="36"/>
      <c r="D187" s="36"/>
      <c r="E187" s="127"/>
      <c r="F187" s="127"/>
      <c r="G187" s="127"/>
      <c r="H187" s="127"/>
      <c r="I187" s="127"/>
      <c r="J187" s="36"/>
      <c r="K187" s="36"/>
      <c r="L187" s="127"/>
      <c r="M187" s="127"/>
      <c r="N187" s="127"/>
      <c r="O187" s="127"/>
      <c r="P187" s="127"/>
    </row>
    <row r="188" spans="2:16">
      <c r="B188" s="129" t="s">
        <v>58</v>
      </c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</row>
    <row r="189" spans="2:16" ht="5.25" customHeight="1">
      <c r="B189" s="12"/>
      <c r="C189" s="13"/>
      <c r="D189" s="14"/>
      <c r="E189" s="13"/>
      <c r="F189" s="15"/>
      <c r="G189" s="15"/>
      <c r="H189" s="15"/>
      <c r="I189" s="15"/>
      <c r="J189" s="15"/>
      <c r="K189" s="15"/>
      <c r="L189" s="15"/>
      <c r="M189" s="13"/>
      <c r="N189" s="15"/>
      <c r="O189" s="15"/>
      <c r="P189" s="15"/>
    </row>
    <row r="190" spans="2:16">
      <c r="B190" s="506" t="s">
        <v>1</v>
      </c>
      <c r="C190" s="546"/>
      <c r="D190" s="504" t="s">
        <v>7</v>
      </c>
      <c r="E190" s="549" t="s">
        <v>8</v>
      </c>
      <c r="F190" s="550"/>
      <c r="G190" s="550"/>
      <c r="H190" s="550"/>
      <c r="I190" s="550"/>
      <c r="J190" s="550"/>
      <c r="K190" s="550"/>
      <c r="L190" s="550"/>
      <c r="M190" s="550"/>
      <c r="N190" s="504" t="s">
        <v>3</v>
      </c>
      <c r="O190" s="504" t="s">
        <v>4</v>
      </c>
      <c r="P190" s="504" t="s">
        <v>2</v>
      </c>
    </row>
    <row r="191" spans="2:16">
      <c r="B191" s="547"/>
      <c r="C191" s="548"/>
      <c r="D191" s="545"/>
      <c r="E191" s="551"/>
      <c r="F191" s="552"/>
      <c r="G191" s="552"/>
      <c r="H191" s="552"/>
      <c r="I191" s="552"/>
      <c r="J191" s="552"/>
      <c r="K191" s="552"/>
      <c r="L191" s="552"/>
      <c r="M191" s="552"/>
      <c r="N191" s="545"/>
      <c r="O191" s="545"/>
      <c r="P191" s="545"/>
    </row>
    <row r="192" spans="2:16" ht="23.25" customHeight="1">
      <c r="B192" s="536">
        <v>1</v>
      </c>
      <c r="C192" s="537"/>
      <c r="D192" s="132">
        <v>1</v>
      </c>
      <c r="E192" s="543" t="s">
        <v>108</v>
      </c>
      <c r="F192" s="544"/>
      <c r="G192" s="544"/>
      <c r="H192" s="544"/>
      <c r="I192" s="544"/>
      <c r="J192" s="544"/>
      <c r="K192" s="544"/>
      <c r="L192" s="544"/>
      <c r="M192" s="544"/>
      <c r="N192" s="157">
        <v>4000</v>
      </c>
      <c r="O192" s="116">
        <f>N192*D192</f>
        <v>4000</v>
      </c>
      <c r="P192" s="89"/>
    </row>
    <row r="193" spans="2:16" ht="23.25" customHeight="1">
      <c r="B193" s="536">
        <v>2</v>
      </c>
      <c r="C193" s="537"/>
      <c r="D193" s="133">
        <v>30</v>
      </c>
      <c r="E193" s="541" t="s">
        <v>109</v>
      </c>
      <c r="F193" s="542"/>
      <c r="G193" s="542"/>
      <c r="H193" s="542"/>
      <c r="I193" s="542"/>
      <c r="J193" s="542"/>
      <c r="K193" s="542"/>
      <c r="L193" s="542"/>
      <c r="M193" s="542"/>
      <c r="N193" s="157">
        <v>240</v>
      </c>
      <c r="O193" s="116">
        <f>N193*D193</f>
        <v>7200</v>
      </c>
      <c r="P193" s="89"/>
    </row>
    <row r="194" spans="2:16" ht="23.25" customHeight="1">
      <c r="B194" s="536">
        <v>3</v>
      </c>
      <c r="C194" s="537"/>
      <c r="D194" s="133">
        <v>1</v>
      </c>
      <c r="E194" s="541" t="s">
        <v>59</v>
      </c>
      <c r="F194" s="542"/>
      <c r="G194" s="542"/>
      <c r="H194" s="542"/>
      <c r="I194" s="542"/>
      <c r="J194" s="542"/>
      <c r="K194" s="542"/>
      <c r="L194" s="542"/>
      <c r="M194" s="542"/>
      <c r="N194" s="157">
        <v>600</v>
      </c>
      <c r="O194" s="116">
        <f>N194*D194</f>
        <v>600</v>
      </c>
      <c r="P194" s="89"/>
    </row>
    <row r="195" spans="2:16" ht="23.25" customHeight="1">
      <c r="B195" s="527"/>
      <c r="C195" s="528"/>
      <c r="D195" s="528"/>
      <c r="E195" s="25"/>
      <c r="F195" s="23"/>
      <c r="G195" s="23"/>
      <c r="H195" s="23"/>
      <c r="I195" s="23"/>
      <c r="J195" s="23"/>
      <c r="K195" s="23"/>
      <c r="L195" s="23"/>
      <c r="M195" s="24"/>
      <c r="N195" s="46" t="s">
        <v>5</v>
      </c>
      <c r="O195" s="174">
        <f>SUM(O192:O194)</f>
        <v>11800</v>
      </c>
      <c r="P195" s="89"/>
    </row>
    <row r="196" spans="2:16" ht="5.25" customHeight="1">
      <c r="B196" s="326"/>
      <c r="C196" s="326"/>
      <c r="D196" s="326"/>
      <c r="E196" s="326"/>
      <c r="F196" s="326"/>
      <c r="G196" s="326"/>
      <c r="H196" s="326"/>
      <c r="I196" s="326"/>
      <c r="J196" s="326"/>
      <c r="K196" s="326"/>
      <c r="L196" s="326"/>
      <c r="M196" s="326"/>
      <c r="N196" s="326"/>
      <c r="O196" s="326"/>
      <c r="P196" s="340"/>
    </row>
    <row r="197" spans="2:16" ht="20.25" customHeight="1">
      <c r="B197" s="325" t="s">
        <v>54</v>
      </c>
      <c r="C197" s="326"/>
      <c r="D197" s="326"/>
      <c r="E197" s="326"/>
      <c r="F197" s="326"/>
      <c r="G197" s="326"/>
      <c r="H197" s="326"/>
      <c r="I197" s="326"/>
      <c r="J197" s="326"/>
      <c r="K197" s="326"/>
      <c r="L197" s="326"/>
      <c r="M197" s="326"/>
      <c r="N197" s="326"/>
      <c r="O197" s="326"/>
      <c r="P197" s="309"/>
    </row>
    <row r="198" spans="2:16" hidden="1">
      <c r="B198" s="3"/>
      <c r="C198" s="3"/>
      <c r="D198" s="3"/>
      <c r="E198" s="20"/>
      <c r="F198" s="20"/>
      <c r="G198" s="20"/>
      <c r="H198" s="20"/>
      <c r="I198" s="20"/>
      <c r="J198" s="3"/>
      <c r="K198" s="3"/>
      <c r="L198" s="20"/>
      <c r="M198" s="20"/>
      <c r="N198" s="20"/>
      <c r="O198" s="20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193" t="str">
        <f>B112</f>
        <v>FAPESP, AGOSTO DE 2015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8lmzkURcZB6QzmEyIuRqo80K35q8Sd/tt+QNXhTPCqidaKbEIttAqN18xhb9W6+Vawhf0FRU9PsqbysWQXjBXw==" saltValue="o3Jlawc1Dr95urAOyPPXaQ==" spinCount="100000" sheet="1" objects="1" scenarios="1"/>
  <mergeCells count="211">
    <mergeCell ref="M4:P6"/>
    <mergeCell ref="O14:O15"/>
    <mergeCell ref="P14:P15"/>
    <mergeCell ref="B63:C64"/>
    <mergeCell ref="D63:D64"/>
    <mergeCell ref="E63:M64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N14:N15"/>
    <mergeCell ref="B25:C25"/>
    <mergeCell ref="B34:C34"/>
    <mergeCell ref="B33:C33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B37:C37"/>
    <mergeCell ref="E37:M37"/>
    <mergeCell ref="B38:C3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B88:C88"/>
    <mergeCell ref="E88:M88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E10:G10"/>
    <mergeCell ref="B58:C58"/>
    <mergeCell ref="B68:C68"/>
    <mergeCell ref="E68:M68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B50:C50"/>
    <mergeCell ref="B83:C83"/>
    <mergeCell ref="E83:M83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</mergeCells>
  <conditionalFormatting sqref="D65:D109 F65:M109 B65:B109 F19:M58 D16:D58 B16:B58">
    <cfRule type="cellIs" dxfId="46" priority="71" stopIfTrue="1" operator="equal">
      <formula>0</formula>
    </cfRule>
  </conditionalFormatting>
  <conditionalFormatting sqref="N59:O59 N110:O110">
    <cfRule type="cellIs" dxfId="45" priority="70" stopIfTrue="1" operator="equal">
      <formula>"INDIQUE A MOEDA"</formula>
    </cfRule>
  </conditionalFormatting>
  <conditionalFormatting sqref="B12 N195:O195">
    <cfRule type="cellIs" dxfId="44" priority="69" stopIfTrue="1" operator="equal">
      <formula>0</formula>
    </cfRule>
  </conditionalFormatting>
  <conditionalFormatting sqref="N65:N109 N16:N58">
    <cfRule type="cellIs" dxfId="43" priority="67" stopIfTrue="1" operator="equal">
      <formula>0</formula>
    </cfRule>
  </conditionalFormatting>
  <conditionalFormatting sqref="D65:D108 D16:D58">
    <cfRule type="cellIs" dxfId="42" priority="61" stopIfTrue="1" operator="equal">
      <formula>0</formula>
    </cfRule>
  </conditionalFormatting>
  <conditionalFormatting sqref="O65:O109">
    <cfRule type="cellIs" dxfId="41" priority="59" stopIfTrue="1" operator="equal">
      <formula>0</formula>
    </cfRule>
  </conditionalFormatting>
  <conditionalFormatting sqref="E65:M109 E16:M58">
    <cfRule type="cellIs" dxfId="40" priority="53" stopIfTrue="1" operator="equal">
      <formula>0</formula>
    </cfRule>
  </conditionalFormatting>
  <conditionalFormatting sqref="F8:M8">
    <cfRule type="cellIs" dxfId="39" priority="14" stopIfTrue="1" operator="equal">
      <formula>""</formula>
    </cfRule>
  </conditionalFormatting>
  <conditionalFormatting sqref="O65:O109 O16:O58 E10:G10">
    <cfRule type="cellIs" dxfId="38" priority="9" stopIfTrue="1" operator="equal">
      <formula>""</formula>
    </cfRule>
  </conditionalFormatting>
  <conditionalFormatting sqref="R8 E10 F8:P8">
    <cfRule type="cellIs" dxfId="37" priority="3" stopIfTrue="1" operator="equal">
      <formula>""</formula>
    </cfRule>
  </conditionalFormatting>
  <conditionalFormatting sqref="D12">
    <cfRule type="cellIs" dxfId="36" priority="1" stopIfTrue="1" operator="equal">
      <formula>""</formula>
    </cfRule>
  </conditionalFormatting>
  <dataValidations xWindow="34" yWindow="366" count="9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  <dataValidation allowBlank="1" showErrorMessage="1" sqref="K12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I243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270" customWidth="1"/>
    <col min="2" max="2" width="10.140625" style="3" customWidth="1"/>
    <col min="3" max="3" width="7.85546875" style="3" customWidth="1"/>
    <col min="4" max="4" width="10.5703125" style="3" customWidth="1"/>
    <col min="5" max="5" width="8.42578125" style="248" customWidth="1"/>
    <col min="6" max="6" width="6.42578125" style="248" customWidth="1"/>
    <col min="7" max="7" width="10" style="248" bestFit="1" customWidth="1"/>
    <col min="8" max="8" width="8.85546875" style="248" customWidth="1"/>
    <col min="9" max="9" width="9.28515625" style="248" customWidth="1"/>
    <col min="10" max="10" width="9.5703125" style="3" customWidth="1"/>
    <col min="11" max="11" width="10" style="3" customWidth="1"/>
    <col min="12" max="12" width="12.28515625" style="248" customWidth="1"/>
    <col min="13" max="13" width="10" style="248" customWidth="1"/>
    <col min="14" max="14" width="6.42578125" style="248" customWidth="1"/>
    <col min="15" max="15" width="15.140625" style="248" customWidth="1"/>
    <col min="16" max="16" width="10.42578125" style="248" customWidth="1"/>
    <col min="17" max="17" width="2" style="332" customWidth="1"/>
    <col min="18" max="18" width="2.7109375" style="248" hidden="1"/>
    <col min="19" max="21" width="7.5703125" style="248" hidden="1"/>
    <col min="22" max="16384" width="9.140625" style="248" hidden="1"/>
  </cols>
  <sheetData>
    <row r="1" spans="1:22" s="47" customFormat="1" ht="31.5" customHeight="1">
      <c r="A1" s="260"/>
      <c r="B1" s="59"/>
      <c r="C1" s="59"/>
      <c r="D1" s="59"/>
      <c r="J1" s="59"/>
      <c r="K1" s="59"/>
      <c r="Q1" s="179"/>
    </row>
    <row r="2" spans="1:22" s="47" customFormat="1" ht="12.75" customHeight="1">
      <c r="A2" s="273"/>
      <c r="B2" s="59"/>
      <c r="C2" s="59"/>
      <c r="D2" s="59"/>
      <c r="J2" s="59"/>
      <c r="K2" s="59"/>
      <c r="Q2" s="179"/>
    </row>
    <row r="3" spans="1:22" s="47" customFormat="1" ht="12.75" customHeight="1">
      <c r="A3" s="273"/>
      <c r="B3" s="59"/>
      <c r="C3" s="59"/>
      <c r="D3" s="59"/>
      <c r="J3" s="59"/>
      <c r="K3" s="59"/>
      <c r="Q3" s="179"/>
    </row>
    <row r="4" spans="1:22" s="47" customFormat="1" ht="12.75" customHeight="1">
      <c r="A4" s="273"/>
      <c r="B4" s="59"/>
      <c r="C4" s="59"/>
      <c r="D4" s="59"/>
      <c r="J4" s="59"/>
      <c r="K4" s="59"/>
      <c r="L4" s="473" t="str">
        <f>'1-MCN'!L4</f>
        <v>Chamada de Propostas FAPESP-FINEP 2015</v>
      </c>
      <c r="M4" s="473"/>
      <c r="N4" s="473"/>
      <c r="O4" s="473"/>
      <c r="P4" s="473"/>
      <c r="Q4" s="179"/>
    </row>
    <row r="5" spans="1:22" s="47" customFormat="1" ht="12.75" customHeight="1">
      <c r="A5" s="273"/>
      <c r="B5" s="59"/>
      <c r="C5" s="59"/>
      <c r="D5" s="59"/>
      <c r="J5" s="59"/>
      <c r="K5" s="59"/>
      <c r="L5" s="473"/>
      <c r="M5" s="473"/>
      <c r="N5" s="473"/>
      <c r="O5" s="473"/>
      <c r="P5" s="473"/>
      <c r="Q5" s="273"/>
    </row>
    <row r="6" spans="1:22" s="47" customFormat="1" ht="19.5" customHeight="1">
      <c r="A6" s="274"/>
      <c r="B6" s="242" t="s">
        <v>204</v>
      </c>
      <c r="C6" s="176"/>
      <c r="D6" s="176"/>
      <c r="E6" s="176"/>
      <c r="F6" s="176"/>
      <c r="G6" s="176"/>
      <c r="L6" s="473"/>
      <c r="M6" s="473"/>
      <c r="N6" s="473"/>
      <c r="O6" s="473"/>
      <c r="P6" s="473"/>
    </row>
    <row r="7" spans="1:22" s="47" customFormat="1" ht="6" customHeight="1">
      <c r="A7" s="273"/>
      <c r="B7" s="8"/>
      <c r="C7" s="60"/>
      <c r="D7" s="9"/>
      <c r="E7" s="61"/>
      <c r="F7" s="61"/>
      <c r="G7" s="61"/>
      <c r="H7" s="61"/>
      <c r="I7" s="61"/>
      <c r="J7" s="60"/>
      <c r="K7" s="60"/>
      <c r="L7" s="411"/>
      <c r="M7" s="411"/>
      <c r="N7" s="411"/>
      <c r="O7" s="411"/>
      <c r="Q7" s="179"/>
    </row>
    <row r="8" spans="1:22" s="8" customFormat="1" ht="19.5" customHeight="1">
      <c r="A8" s="299"/>
      <c r="B8" s="335" t="s">
        <v>114</v>
      </c>
      <c r="C8" s="9"/>
      <c r="D8" s="9"/>
      <c r="E8" s="231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179"/>
      <c r="R8" s="47"/>
    </row>
    <row r="9" spans="1:22" s="8" customFormat="1" ht="9.75" customHeight="1">
      <c r="A9" s="299"/>
      <c r="B9" s="335"/>
      <c r="C9" s="9"/>
      <c r="D9" s="9"/>
      <c r="F9" s="231"/>
      <c r="G9" s="231"/>
      <c r="H9" s="231"/>
      <c r="I9" s="231"/>
      <c r="J9" s="231"/>
      <c r="K9" s="231"/>
      <c r="L9" s="231"/>
      <c r="M9" s="111"/>
      <c r="N9" s="111"/>
      <c r="O9" s="111"/>
      <c r="P9" s="67"/>
      <c r="Q9" s="295"/>
      <c r="R9" s="47"/>
    </row>
    <row r="10" spans="1:22" s="8" customFormat="1" ht="19.5" customHeight="1">
      <c r="A10" s="299"/>
      <c r="B10" s="578" t="s">
        <v>134</v>
      </c>
      <c r="C10" s="578"/>
      <c r="D10" s="442"/>
      <c r="E10" s="442"/>
      <c r="F10" s="442"/>
      <c r="G10" s="231"/>
      <c r="H10" s="231"/>
      <c r="I10" s="231"/>
      <c r="J10" s="409" t="s">
        <v>195</v>
      </c>
      <c r="K10" s="231"/>
      <c r="L10" s="231"/>
      <c r="M10" s="111"/>
      <c r="N10" s="111"/>
      <c r="O10" s="111"/>
      <c r="P10" s="67"/>
      <c r="Q10" s="295"/>
      <c r="R10" s="47"/>
    </row>
    <row r="11" spans="1:22" s="8" customFormat="1" ht="7.5" customHeight="1">
      <c r="A11" s="299"/>
      <c r="B11" s="335"/>
      <c r="C11" s="9"/>
      <c r="D11" s="9"/>
      <c r="E11" s="231"/>
      <c r="F11" s="231"/>
      <c r="G11" s="231"/>
      <c r="H11" s="231"/>
      <c r="I11" s="231"/>
      <c r="J11" s="231"/>
      <c r="K11" s="231"/>
      <c r="L11" s="231"/>
      <c r="M11" s="111"/>
      <c r="N11" s="111"/>
      <c r="O11" s="111"/>
      <c r="P11" s="67"/>
      <c r="Q11" s="295"/>
      <c r="R11" s="47"/>
    </row>
    <row r="12" spans="1:22" s="49" customFormat="1" ht="19.5" customHeight="1">
      <c r="A12" s="285"/>
      <c r="B12" s="66" t="s">
        <v>18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111"/>
      <c r="N12" s="111"/>
      <c r="O12" s="111"/>
      <c r="P12" s="67"/>
      <c r="Q12" s="273"/>
      <c r="R12" s="47"/>
      <c r="S12" s="48"/>
      <c r="T12" s="48"/>
      <c r="U12" s="48"/>
      <c r="V12" s="48"/>
    </row>
    <row r="13" spans="1:22" s="344" customFormat="1" ht="18" customHeight="1">
      <c r="A13" s="223"/>
      <c r="B13" s="329" t="s">
        <v>98</v>
      </c>
      <c r="C13" s="70" t="s">
        <v>15</v>
      </c>
      <c r="D13" s="69" t="s">
        <v>16</v>
      </c>
      <c r="E13" s="71">
        <v>1</v>
      </c>
      <c r="G13" s="329" t="s">
        <v>102</v>
      </c>
      <c r="H13" s="72"/>
      <c r="I13" s="69" t="s">
        <v>16</v>
      </c>
      <c r="J13" s="312"/>
      <c r="L13" s="329" t="s">
        <v>99</v>
      </c>
      <c r="M13" s="72"/>
      <c r="N13" s="69" t="s">
        <v>16</v>
      </c>
      <c r="O13" s="312"/>
      <c r="P13" s="67"/>
      <c r="Q13" s="267"/>
      <c r="R13" s="48"/>
      <c r="S13" s="48"/>
      <c r="T13" s="48"/>
      <c r="U13" s="48"/>
      <c r="V13" s="48"/>
    </row>
    <row r="14" spans="1:22" s="344" customFormat="1" ht="7.5" customHeight="1">
      <c r="A14" s="223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67"/>
      <c r="Q14" s="284"/>
      <c r="R14" s="48"/>
      <c r="S14" s="48"/>
      <c r="T14" s="48"/>
      <c r="U14" s="48"/>
      <c r="V14" s="48"/>
    </row>
    <row r="15" spans="1:22" s="344" customFormat="1" ht="18" customHeight="1">
      <c r="A15" s="223"/>
      <c r="B15" s="329" t="s">
        <v>100</v>
      </c>
      <c r="C15" s="72"/>
      <c r="D15" s="69" t="s">
        <v>16</v>
      </c>
      <c r="E15" s="312"/>
      <c r="F15" s="111"/>
      <c r="G15" s="329" t="s">
        <v>101</v>
      </c>
      <c r="H15" s="72"/>
      <c r="I15" s="69" t="s">
        <v>16</v>
      </c>
      <c r="J15" s="312"/>
      <c r="K15" s="111"/>
      <c r="L15" s="329" t="s">
        <v>130</v>
      </c>
      <c r="M15" s="72"/>
      <c r="N15" s="69" t="s">
        <v>16</v>
      </c>
      <c r="O15" s="312"/>
      <c r="P15" s="67"/>
      <c r="Q15" s="284"/>
      <c r="R15" s="48"/>
      <c r="S15" s="48"/>
      <c r="T15" s="48"/>
      <c r="U15" s="48"/>
      <c r="V15" s="48"/>
    </row>
    <row r="16" spans="1:22" s="344" customFormat="1" ht="7.5" customHeight="1">
      <c r="A16" s="223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67"/>
      <c r="Q16" s="284"/>
      <c r="R16" s="48"/>
      <c r="S16" s="48"/>
      <c r="T16" s="48"/>
      <c r="U16" s="48"/>
      <c r="V16" s="48"/>
    </row>
    <row r="17" spans="1:22" s="47" customFormat="1" ht="20.25" customHeight="1">
      <c r="A17" s="273"/>
      <c r="B17" s="579" t="s">
        <v>5</v>
      </c>
      <c r="C17" s="579"/>
      <c r="D17" s="513" t="str">
        <f>IF(SUM(O22:O58,O65:O109)=0,"",SUM(O22:O58,O65:O109))</f>
        <v/>
      </c>
      <c r="E17" s="513"/>
      <c r="F17" s="513"/>
      <c r="G17" s="64"/>
      <c r="H17" s="64"/>
      <c r="I17" s="64"/>
      <c r="J17" s="92"/>
      <c r="K17" s="64"/>
      <c r="M17" s="64"/>
      <c r="N17" s="64"/>
      <c r="Q17" s="273"/>
    </row>
    <row r="18" spans="1:22" s="47" customFormat="1" ht="6" customHeight="1">
      <c r="A18" s="273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96"/>
      <c r="R18" s="48"/>
      <c r="S18" s="48"/>
      <c r="T18" s="48"/>
      <c r="U18" s="48"/>
      <c r="V18" s="48"/>
    </row>
    <row r="19" spans="1:22" s="50" customFormat="1" ht="6.75" customHeight="1">
      <c r="A19" s="287"/>
      <c r="B19" s="74"/>
      <c r="C19" s="74"/>
      <c r="D19" s="74"/>
      <c r="E19" s="75"/>
      <c r="F19" s="75"/>
      <c r="G19" s="75"/>
      <c r="H19" s="75"/>
      <c r="I19" s="75"/>
      <c r="J19" s="75"/>
      <c r="K19" s="74"/>
      <c r="L19" s="74"/>
      <c r="M19" s="75"/>
      <c r="N19" s="75"/>
      <c r="O19" s="75"/>
      <c r="P19" s="205"/>
      <c r="Q19" s="345"/>
      <c r="R19" s="48"/>
      <c r="S19" s="48"/>
      <c r="T19" s="48"/>
      <c r="U19" s="48"/>
      <c r="V19" s="48"/>
    </row>
    <row r="20" spans="1:22" s="48" customFormat="1" ht="12.75" customHeight="1">
      <c r="A20" s="270"/>
      <c r="B20" s="504" t="s">
        <v>1</v>
      </c>
      <c r="C20" s="504" t="s">
        <v>7</v>
      </c>
      <c r="D20" s="549" t="s">
        <v>8</v>
      </c>
      <c r="E20" s="563"/>
      <c r="F20" s="563"/>
      <c r="G20" s="563"/>
      <c r="H20" s="563"/>
      <c r="I20" s="563"/>
      <c r="J20" s="564"/>
      <c r="K20" s="568" t="s">
        <v>50</v>
      </c>
      <c r="L20" s="504" t="s">
        <v>3</v>
      </c>
      <c r="M20" s="518" t="s">
        <v>131</v>
      </c>
      <c r="N20" s="575"/>
      <c r="O20" s="555" t="s">
        <v>132</v>
      </c>
      <c r="P20" s="508" t="s">
        <v>2</v>
      </c>
      <c r="Q20" s="181"/>
    </row>
    <row r="21" spans="1:22" s="16" customFormat="1" ht="23.25" customHeight="1">
      <c r="A21" s="277"/>
      <c r="B21" s="505"/>
      <c r="C21" s="562"/>
      <c r="D21" s="565"/>
      <c r="E21" s="566"/>
      <c r="F21" s="566"/>
      <c r="G21" s="566"/>
      <c r="H21" s="566"/>
      <c r="I21" s="566"/>
      <c r="J21" s="567"/>
      <c r="K21" s="569"/>
      <c r="L21" s="505"/>
      <c r="M21" s="576"/>
      <c r="N21" s="577"/>
      <c r="O21" s="570"/>
      <c r="P21" s="511"/>
      <c r="Q21" s="181"/>
      <c r="S21" s="346"/>
      <c r="T21" s="347"/>
    </row>
    <row r="22" spans="1:22" s="48" customFormat="1" ht="24" customHeight="1">
      <c r="A22" s="136"/>
      <c r="B22" s="337"/>
      <c r="C22" s="79"/>
      <c r="D22" s="559"/>
      <c r="E22" s="560"/>
      <c r="F22" s="560"/>
      <c r="G22" s="560"/>
      <c r="H22" s="560"/>
      <c r="I22" s="560"/>
      <c r="J22" s="561"/>
      <c r="K22" s="58"/>
      <c r="L22" s="118"/>
      <c r="M22" s="557" t="str">
        <f>IF(C22*L22=0,"",C22*L22)</f>
        <v/>
      </c>
      <c r="N22" s="558"/>
      <c r="O22" s="256" t="str">
        <f>IF(ISERROR(INDEX($U$22:$U$27,MATCH(K22,$T$22:$T$27,0))*M22),"",INDEX($U$22:$U$27,MATCH(K22,$T$22:$T$27,0))*M22)</f>
        <v/>
      </c>
      <c r="P22" s="311"/>
      <c r="Q22" s="278"/>
      <c r="S22" s="348" t="str">
        <f>$C$13</f>
        <v>USD</v>
      </c>
      <c r="T22" s="349" t="str">
        <f t="shared" ref="T22:T27" si="0">IF(S22&lt;&gt;0,S22,"")</f>
        <v>USD</v>
      </c>
      <c r="U22" s="350">
        <f>$E$13</f>
        <v>1</v>
      </c>
    </row>
    <row r="23" spans="1:22" s="48" customFormat="1" ht="24" customHeight="1">
      <c r="A23" s="136"/>
      <c r="B23" s="337"/>
      <c r="C23" s="79"/>
      <c r="D23" s="559"/>
      <c r="E23" s="560"/>
      <c r="F23" s="560"/>
      <c r="G23" s="560"/>
      <c r="H23" s="560"/>
      <c r="I23" s="560"/>
      <c r="J23" s="561"/>
      <c r="K23" s="58"/>
      <c r="L23" s="118"/>
      <c r="M23" s="557" t="str">
        <f t="shared" ref="M23:M36" si="1">IF(C23*L23=0,"",C23*L23)</f>
        <v/>
      </c>
      <c r="N23" s="558"/>
      <c r="O23" s="256" t="str">
        <f t="shared" ref="O23:O58" si="2">IF(ISERROR(INDEX($U$22:$U$27,MATCH(K23,$T$22:$T$27,0))*M23),"",INDEX($U$22:$U$27,MATCH(K23,$T$22:$T$27,0))*M23)</f>
        <v/>
      </c>
      <c r="P23" s="311"/>
      <c r="Q23" s="278"/>
      <c r="S23" s="348">
        <f>$H$13</f>
        <v>0</v>
      </c>
      <c r="T23" s="349" t="str">
        <f t="shared" si="0"/>
        <v/>
      </c>
      <c r="U23" s="350">
        <f>$J$13</f>
        <v>0</v>
      </c>
    </row>
    <row r="24" spans="1:22" s="48" customFormat="1" ht="24" customHeight="1">
      <c r="A24" s="136"/>
      <c r="B24" s="337"/>
      <c r="C24" s="79"/>
      <c r="D24" s="559"/>
      <c r="E24" s="560"/>
      <c r="F24" s="560"/>
      <c r="G24" s="560"/>
      <c r="H24" s="560"/>
      <c r="I24" s="560"/>
      <c r="J24" s="561"/>
      <c r="K24" s="58"/>
      <c r="L24" s="118"/>
      <c r="M24" s="557" t="str">
        <f t="shared" si="1"/>
        <v/>
      </c>
      <c r="N24" s="558"/>
      <c r="O24" s="256" t="str">
        <f t="shared" si="2"/>
        <v/>
      </c>
      <c r="P24" s="311"/>
      <c r="Q24" s="278"/>
      <c r="S24" s="351">
        <f>$M$13</f>
        <v>0</v>
      </c>
      <c r="T24" s="349" t="str">
        <f t="shared" si="0"/>
        <v/>
      </c>
      <c r="U24" s="350">
        <f>$O$13</f>
        <v>0</v>
      </c>
    </row>
    <row r="25" spans="1:22" s="48" customFormat="1" ht="24" customHeight="1">
      <c r="A25" s="136"/>
      <c r="B25" s="337"/>
      <c r="C25" s="79"/>
      <c r="D25" s="559"/>
      <c r="E25" s="560"/>
      <c r="F25" s="560"/>
      <c r="G25" s="560"/>
      <c r="H25" s="560"/>
      <c r="I25" s="560"/>
      <c r="J25" s="561"/>
      <c r="K25" s="58"/>
      <c r="L25" s="118"/>
      <c r="M25" s="557" t="str">
        <f t="shared" si="1"/>
        <v/>
      </c>
      <c r="N25" s="558"/>
      <c r="O25" s="256" t="str">
        <f t="shared" si="2"/>
        <v/>
      </c>
      <c r="P25" s="311"/>
      <c r="Q25" s="184"/>
      <c r="S25" s="351">
        <f>$C$15</f>
        <v>0</v>
      </c>
      <c r="T25" s="349" t="str">
        <f t="shared" si="0"/>
        <v/>
      </c>
      <c r="U25" s="350">
        <f>$E$15</f>
        <v>0</v>
      </c>
    </row>
    <row r="26" spans="1:22" s="48" customFormat="1" ht="24" customHeight="1">
      <c r="A26" s="136"/>
      <c r="B26" s="337"/>
      <c r="C26" s="79"/>
      <c r="D26" s="559"/>
      <c r="E26" s="560"/>
      <c r="F26" s="560"/>
      <c r="G26" s="560"/>
      <c r="H26" s="560"/>
      <c r="I26" s="560"/>
      <c r="J26" s="561"/>
      <c r="K26" s="58"/>
      <c r="L26" s="118"/>
      <c r="M26" s="557" t="str">
        <f t="shared" si="1"/>
        <v/>
      </c>
      <c r="N26" s="558"/>
      <c r="O26" s="256" t="str">
        <f t="shared" si="2"/>
        <v/>
      </c>
      <c r="P26" s="311"/>
      <c r="Q26" s="184"/>
      <c r="S26" s="351">
        <f>$H$15</f>
        <v>0</v>
      </c>
      <c r="T26" s="349" t="str">
        <f t="shared" si="0"/>
        <v/>
      </c>
      <c r="U26" s="350">
        <f>$J$15</f>
        <v>0</v>
      </c>
    </row>
    <row r="27" spans="1:22" s="48" customFormat="1" ht="24" customHeight="1">
      <c r="A27" s="136"/>
      <c r="B27" s="337"/>
      <c r="C27" s="79"/>
      <c r="D27" s="559"/>
      <c r="E27" s="560"/>
      <c r="F27" s="560"/>
      <c r="G27" s="560"/>
      <c r="H27" s="560"/>
      <c r="I27" s="560"/>
      <c r="J27" s="561"/>
      <c r="K27" s="58"/>
      <c r="L27" s="118"/>
      <c r="M27" s="557" t="str">
        <f t="shared" si="1"/>
        <v/>
      </c>
      <c r="N27" s="558"/>
      <c r="O27" s="256" t="str">
        <f t="shared" si="2"/>
        <v/>
      </c>
      <c r="P27" s="311"/>
      <c r="Q27" s="184"/>
      <c r="S27" s="349">
        <f>$M$15</f>
        <v>0</v>
      </c>
      <c r="T27" s="349" t="str">
        <f t="shared" si="0"/>
        <v/>
      </c>
      <c r="U27" s="350">
        <f>$O$15</f>
        <v>0</v>
      </c>
    </row>
    <row r="28" spans="1:22" s="48" customFormat="1" ht="24" customHeight="1">
      <c r="A28" s="136"/>
      <c r="B28" s="337"/>
      <c r="C28" s="79"/>
      <c r="D28" s="559"/>
      <c r="E28" s="560"/>
      <c r="F28" s="560"/>
      <c r="G28" s="560"/>
      <c r="H28" s="560"/>
      <c r="I28" s="560"/>
      <c r="J28" s="561"/>
      <c r="K28" s="58"/>
      <c r="L28" s="118"/>
      <c r="M28" s="557" t="str">
        <f t="shared" si="1"/>
        <v/>
      </c>
      <c r="N28" s="558"/>
      <c r="O28" s="256" t="str">
        <f t="shared" si="2"/>
        <v/>
      </c>
      <c r="P28" s="311"/>
      <c r="Q28" s="184"/>
    </row>
    <row r="29" spans="1:22" s="48" customFormat="1" ht="24" customHeight="1">
      <c r="A29" s="136"/>
      <c r="B29" s="337"/>
      <c r="C29" s="79"/>
      <c r="D29" s="559"/>
      <c r="E29" s="560"/>
      <c r="F29" s="560"/>
      <c r="G29" s="560"/>
      <c r="H29" s="560"/>
      <c r="I29" s="560"/>
      <c r="J29" s="561"/>
      <c r="K29" s="58"/>
      <c r="L29" s="118"/>
      <c r="M29" s="557" t="str">
        <f t="shared" si="1"/>
        <v/>
      </c>
      <c r="N29" s="558"/>
      <c r="O29" s="256" t="str">
        <f t="shared" si="2"/>
        <v/>
      </c>
      <c r="P29" s="311"/>
      <c r="Q29" s="184"/>
    </row>
    <row r="30" spans="1:22" s="48" customFormat="1" ht="24" customHeight="1">
      <c r="A30" s="136"/>
      <c r="B30" s="337"/>
      <c r="C30" s="79"/>
      <c r="D30" s="559"/>
      <c r="E30" s="560"/>
      <c r="F30" s="560"/>
      <c r="G30" s="560"/>
      <c r="H30" s="560"/>
      <c r="I30" s="560"/>
      <c r="J30" s="561"/>
      <c r="K30" s="58"/>
      <c r="L30" s="118"/>
      <c r="M30" s="557" t="str">
        <f t="shared" si="1"/>
        <v/>
      </c>
      <c r="N30" s="558"/>
      <c r="O30" s="256" t="str">
        <f t="shared" si="2"/>
        <v/>
      </c>
      <c r="P30" s="311"/>
      <c r="Q30" s="184"/>
    </row>
    <row r="31" spans="1:22" s="48" customFormat="1" ht="24" customHeight="1">
      <c r="A31" s="136"/>
      <c r="B31" s="337"/>
      <c r="C31" s="79"/>
      <c r="D31" s="559"/>
      <c r="E31" s="560"/>
      <c r="F31" s="560"/>
      <c r="G31" s="560"/>
      <c r="H31" s="560"/>
      <c r="I31" s="560"/>
      <c r="J31" s="561"/>
      <c r="K31" s="58"/>
      <c r="L31" s="118"/>
      <c r="M31" s="557" t="str">
        <f t="shared" si="1"/>
        <v/>
      </c>
      <c r="N31" s="558"/>
      <c r="O31" s="256" t="str">
        <f t="shared" si="2"/>
        <v/>
      </c>
      <c r="P31" s="311"/>
      <c r="Q31" s="184"/>
    </row>
    <row r="32" spans="1:22" s="48" customFormat="1" ht="24" customHeight="1">
      <c r="A32" s="136"/>
      <c r="B32" s="337"/>
      <c r="C32" s="79"/>
      <c r="D32" s="559"/>
      <c r="E32" s="560"/>
      <c r="F32" s="560"/>
      <c r="G32" s="560"/>
      <c r="H32" s="560"/>
      <c r="I32" s="560"/>
      <c r="J32" s="561"/>
      <c r="K32" s="58"/>
      <c r="L32" s="118"/>
      <c r="M32" s="557" t="str">
        <f t="shared" si="1"/>
        <v/>
      </c>
      <c r="N32" s="558"/>
      <c r="O32" s="256" t="str">
        <f t="shared" si="2"/>
        <v/>
      </c>
      <c r="P32" s="311"/>
      <c r="Q32" s="184"/>
    </row>
    <row r="33" spans="1:17" s="48" customFormat="1" ht="24" customHeight="1">
      <c r="A33" s="136"/>
      <c r="B33" s="337"/>
      <c r="C33" s="79"/>
      <c r="D33" s="559"/>
      <c r="E33" s="560"/>
      <c r="F33" s="560"/>
      <c r="G33" s="560"/>
      <c r="H33" s="560"/>
      <c r="I33" s="560"/>
      <c r="J33" s="561"/>
      <c r="K33" s="58"/>
      <c r="L33" s="118"/>
      <c r="M33" s="557" t="str">
        <f t="shared" si="1"/>
        <v/>
      </c>
      <c r="N33" s="558"/>
      <c r="O33" s="256" t="str">
        <f t="shared" si="2"/>
        <v/>
      </c>
      <c r="P33" s="311"/>
      <c r="Q33" s="184"/>
    </row>
    <row r="34" spans="1:17" s="48" customFormat="1" ht="24" customHeight="1">
      <c r="A34" s="136"/>
      <c r="B34" s="337"/>
      <c r="C34" s="79"/>
      <c r="D34" s="559"/>
      <c r="E34" s="560"/>
      <c r="F34" s="560"/>
      <c r="G34" s="560"/>
      <c r="H34" s="560"/>
      <c r="I34" s="560"/>
      <c r="J34" s="561"/>
      <c r="K34" s="58"/>
      <c r="L34" s="118"/>
      <c r="M34" s="557" t="str">
        <f t="shared" si="1"/>
        <v/>
      </c>
      <c r="N34" s="558"/>
      <c r="O34" s="256" t="str">
        <f t="shared" si="2"/>
        <v/>
      </c>
      <c r="P34" s="311"/>
      <c r="Q34" s="184"/>
    </row>
    <row r="35" spans="1:17" s="48" customFormat="1" ht="24" customHeight="1">
      <c r="A35" s="136"/>
      <c r="B35" s="337"/>
      <c r="C35" s="79"/>
      <c r="D35" s="559"/>
      <c r="E35" s="560"/>
      <c r="F35" s="560"/>
      <c r="G35" s="560"/>
      <c r="H35" s="560"/>
      <c r="I35" s="560"/>
      <c r="J35" s="561"/>
      <c r="K35" s="58"/>
      <c r="L35" s="118"/>
      <c r="M35" s="557" t="str">
        <f t="shared" si="1"/>
        <v/>
      </c>
      <c r="N35" s="558"/>
      <c r="O35" s="256" t="str">
        <f t="shared" si="2"/>
        <v/>
      </c>
      <c r="P35" s="311"/>
      <c r="Q35" s="184"/>
    </row>
    <row r="36" spans="1:17" s="48" customFormat="1" ht="24" customHeight="1">
      <c r="A36" s="136"/>
      <c r="B36" s="337"/>
      <c r="C36" s="79"/>
      <c r="D36" s="559"/>
      <c r="E36" s="560"/>
      <c r="F36" s="560"/>
      <c r="G36" s="560"/>
      <c r="H36" s="560"/>
      <c r="I36" s="560"/>
      <c r="J36" s="561"/>
      <c r="K36" s="58"/>
      <c r="L36" s="118"/>
      <c r="M36" s="557" t="str">
        <f t="shared" si="1"/>
        <v/>
      </c>
      <c r="N36" s="558"/>
      <c r="O36" s="256" t="str">
        <f t="shared" si="2"/>
        <v/>
      </c>
      <c r="P36" s="311"/>
      <c r="Q36" s="184"/>
    </row>
    <row r="37" spans="1:17" s="48" customFormat="1" ht="24" customHeight="1">
      <c r="A37" s="136"/>
      <c r="B37" s="337"/>
      <c r="C37" s="79"/>
      <c r="D37" s="559"/>
      <c r="E37" s="560"/>
      <c r="F37" s="560"/>
      <c r="G37" s="560"/>
      <c r="H37" s="560"/>
      <c r="I37" s="560"/>
      <c r="J37" s="561"/>
      <c r="K37" s="58"/>
      <c r="L37" s="118"/>
      <c r="M37" s="557" t="str">
        <f t="shared" ref="M23:M58" si="3">IF(C37*L37=0,"",C37*L37)</f>
        <v/>
      </c>
      <c r="N37" s="558"/>
      <c r="O37" s="256" t="str">
        <f t="shared" si="2"/>
        <v/>
      </c>
      <c r="P37" s="311"/>
      <c r="Q37" s="184"/>
    </row>
    <row r="38" spans="1:17" s="48" customFormat="1" ht="24" customHeight="1">
      <c r="A38" s="136"/>
      <c r="B38" s="337"/>
      <c r="C38" s="79"/>
      <c r="D38" s="559"/>
      <c r="E38" s="560"/>
      <c r="F38" s="560"/>
      <c r="G38" s="560"/>
      <c r="H38" s="560"/>
      <c r="I38" s="560"/>
      <c r="J38" s="561"/>
      <c r="K38" s="58"/>
      <c r="L38" s="118"/>
      <c r="M38" s="557" t="str">
        <f t="shared" si="3"/>
        <v/>
      </c>
      <c r="N38" s="558"/>
      <c r="O38" s="256" t="str">
        <f t="shared" si="2"/>
        <v/>
      </c>
      <c r="P38" s="311"/>
      <c r="Q38" s="184"/>
    </row>
    <row r="39" spans="1:17" s="48" customFormat="1" ht="24" customHeight="1">
      <c r="A39" s="136"/>
      <c r="B39" s="337"/>
      <c r="C39" s="79"/>
      <c r="D39" s="559"/>
      <c r="E39" s="560"/>
      <c r="F39" s="560"/>
      <c r="G39" s="560"/>
      <c r="H39" s="560"/>
      <c r="I39" s="560"/>
      <c r="J39" s="561"/>
      <c r="K39" s="58"/>
      <c r="L39" s="118"/>
      <c r="M39" s="557" t="str">
        <f t="shared" si="3"/>
        <v/>
      </c>
      <c r="N39" s="558"/>
      <c r="O39" s="256" t="str">
        <f t="shared" si="2"/>
        <v/>
      </c>
      <c r="P39" s="311"/>
      <c r="Q39" s="184"/>
    </row>
    <row r="40" spans="1:17" s="48" customFormat="1" ht="24" customHeight="1">
      <c r="A40" s="136"/>
      <c r="B40" s="337"/>
      <c r="C40" s="79"/>
      <c r="D40" s="559"/>
      <c r="E40" s="560"/>
      <c r="F40" s="560"/>
      <c r="G40" s="560"/>
      <c r="H40" s="560"/>
      <c r="I40" s="560"/>
      <c r="J40" s="561"/>
      <c r="K40" s="58"/>
      <c r="L40" s="118"/>
      <c r="M40" s="557" t="str">
        <f t="shared" si="3"/>
        <v/>
      </c>
      <c r="N40" s="558"/>
      <c r="O40" s="256" t="str">
        <f t="shared" si="2"/>
        <v/>
      </c>
      <c r="P40" s="311"/>
      <c r="Q40" s="184"/>
    </row>
    <row r="41" spans="1:17" s="48" customFormat="1" ht="24" customHeight="1">
      <c r="A41" s="136"/>
      <c r="B41" s="337"/>
      <c r="C41" s="79"/>
      <c r="D41" s="559"/>
      <c r="E41" s="560"/>
      <c r="F41" s="560"/>
      <c r="G41" s="560"/>
      <c r="H41" s="560"/>
      <c r="I41" s="560"/>
      <c r="J41" s="561"/>
      <c r="K41" s="58"/>
      <c r="L41" s="118"/>
      <c r="M41" s="557" t="str">
        <f t="shared" si="3"/>
        <v/>
      </c>
      <c r="N41" s="558"/>
      <c r="O41" s="256" t="str">
        <f t="shared" si="2"/>
        <v/>
      </c>
      <c r="P41" s="311"/>
      <c r="Q41" s="184"/>
    </row>
    <row r="42" spans="1:17" s="48" customFormat="1" ht="24" customHeight="1">
      <c r="A42" s="136"/>
      <c r="B42" s="337"/>
      <c r="C42" s="79"/>
      <c r="D42" s="559"/>
      <c r="E42" s="560"/>
      <c r="F42" s="560"/>
      <c r="G42" s="560"/>
      <c r="H42" s="560"/>
      <c r="I42" s="560"/>
      <c r="J42" s="561"/>
      <c r="K42" s="58"/>
      <c r="L42" s="118"/>
      <c r="M42" s="557" t="str">
        <f t="shared" si="3"/>
        <v/>
      </c>
      <c r="N42" s="558"/>
      <c r="O42" s="256" t="str">
        <f t="shared" si="2"/>
        <v/>
      </c>
      <c r="P42" s="311"/>
      <c r="Q42" s="184"/>
    </row>
    <row r="43" spans="1:17" s="48" customFormat="1" ht="24" customHeight="1">
      <c r="A43" s="136"/>
      <c r="B43" s="337"/>
      <c r="C43" s="79"/>
      <c r="D43" s="559"/>
      <c r="E43" s="560"/>
      <c r="F43" s="560"/>
      <c r="G43" s="560"/>
      <c r="H43" s="560"/>
      <c r="I43" s="560"/>
      <c r="J43" s="561"/>
      <c r="K43" s="58"/>
      <c r="L43" s="118"/>
      <c r="M43" s="557" t="str">
        <f t="shared" si="3"/>
        <v/>
      </c>
      <c r="N43" s="558"/>
      <c r="O43" s="256" t="str">
        <f t="shared" si="2"/>
        <v/>
      </c>
      <c r="P43" s="311"/>
      <c r="Q43" s="278"/>
    </row>
    <row r="44" spans="1:17" s="48" customFormat="1" ht="24" customHeight="1">
      <c r="A44" s="136"/>
      <c r="B44" s="337"/>
      <c r="C44" s="79"/>
      <c r="D44" s="559"/>
      <c r="E44" s="560"/>
      <c r="F44" s="560"/>
      <c r="G44" s="560"/>
      <c r="H44" s="560"/>
      <c r="I44" s="560"/>
      <c r="J44" s="561"/>
      <c r="K44" s="58"/>
      <c r="L44" s="118"/>
      <c r="M44" s="557" t="str">
        <f t="shared" si="3"/>
        <v/>
      </c>
      <c r="N44" s="558"/>
      <c r="O44" s="256" t="str">
        <f t="shared" si="2"/>
        <v/>
      </c>
      <c r="P44" s="311"/>
      <c r="Q44" s="278"/>
    </row>
    <row r="45" spans="1:17" s="48" customFormat="1" ht="24" customHeight="1">
      <c r="A45" s="136"/>
      <c r="B45" s="337"/>
      <c r="C45" s="79"/>
      <c r="D45" s="559"/>
      <c r="E45" s="560"/>
      <c r="F45" s="560"/>
      <c r="G45" s="560"/>
      <c r="H45" s="560"/>
      <c r="I45" s="560"/>
      <c r="J45" s="561"/>
      <c r="K45" s="58"/>
      <c r="L45" s="118"/>
      <c r="M45" s="557" t="str">
        <f t="shared" si="3"/>
        <v/>
      </c>
      <c r="N45" s="558"/>
      <c r="O45" s="256" t="str">
        <f t="shared" si="2"/>
        <v/>
      </c>
      <c r="P45" s="311"/>
      <c r="Q45" s="278"/>
    </row>
    <row r="46" spans="1:17" s="48" customFormat="1" ht="24" customHeight="1">
      <c r="A46" s="136"/>
      <c r="B46" s="337"/>
      <c r="C46" s="79"/>
      <c r="D46" s="559"/>
      <c r="E46" s="560"/>
      <c r="F46" s="560"/>
      <c r="G46" s="560"/>
      <c r="H46" s="560"/>
      <c r="I46" s="560"/>
      <c r="J46" s="561"/>
      <c r="K46" s="58"/>
      <c r="L46" s="118"/>
      <c r="M46" s="557" t="str">
        <f t="shared" si="3"/>
        <v/>
      </c>
      <c r="N46" s="558"/>
      <c r="O46" s="256" t="str">
        <f t="shared" si="2"/>
        <v/>
      </c>
      <c r="P46" s="311"/>
      <c r="Q46" s="184"/>
    </row>
    <row r="47" spans="1:17" s="48" customFormat="1" ht="24" customHeight="1">
      <c r="A47" s="136"/>
      <c r="B47" s="337"/>
      <c r="C47" s="79"/>
      <c r="D47" s="559"/>
      <c r="E47" s="560"/>
      <c r="F47" s="560"/>
      <c r="G47" s="560"/>
      <c r="H47" s="560"/>
      <c r="I47" s="560"/>
      <c r="J47" s="561"/>
      <c r="K47" s="58"/>
      <c r="L47" s="118"/>
      <c r="M47" s="557" t="str">
        <f t="shared" si="3"/>
        <v/>
      </c>
      <c r="N47" s="558"/>
      <c r="O47" s="256" t="str">
        <f t="shared" si="2"/>
        <v/>
      </c>
      <c r="P47" s="311"/>
      <c r="Q47" s="184"/>
    </row>
    <row r="48" spans="1:17" s="48" customFormat="1" ht="24" customHeight="1">
      <c r="A48" s="136"/>
      <c r="B48" s="337"/>
      <c r="C48" s="79"/>
      <c r="D48" s="559"/>
      <c r="E48" s="560"/>
      <c r="F48" s="560"/>
      <c r="G48" s="560"/>
      <c r="H48" s="560"/>
      <c r="I48" s="560"/>
      <c r="J48" s="561"/>
      <c r="K48" s="58"/>
      <c r="L48" s="118"/>
      <c r="M48" s="557" t="str">
        <f t="shared" si="3"/>
        <v/>
      </c>
      <c r="N48" s="558"/>
      <c r="O48" s="256" t="str">
        <f t="shared" si="2"/>
        <v/>
      </c>
      <c r="P48" s="311"/>
      <c r="Q48" s="184"/>
    </row>
    <row r="49" spans="1:21" s="48" customFormat="1" ht="24" customHeight="1">
      <c r="A49" s="136"/>
      <c r="B49" s="337"/>
      <c r="C49" s="79"/>
      <c r="D49" s="559"/>
      <c r="E49" s="560"/>
      <c r="F49" s="560"/>
      <c r="G49" s="560"/>
      <c r="H49" s="560"/>
      <c r="I49" s="560"/>
      <c r="J49" s="561"/>
      <c r="K49" s="58"/>
      <c r="L49" s="118"/>
      <c r="M49" s="557" t="str">
        <f t="shared" si="3"/>
        <v/>
      </c>
      <c r="N49" s="558"/>
      <c r="O49" s="256" t="str">
        <f t="shared" si="2"/>
        <v/>
      </c>
      <c r="P49" s="311"/>
      <c r="Q49" s="184"/>
    </row>
    <row r="50" spans="1:21" s="48" customFormat="1" ht="24" customHeight="1">
      <c r="A50" s="136"/>
      <c r="B50" s="337"/>
      <c r="C50" s="79"/>
      <c r="D50" s="559"/>
      <c r="E50" s="560"/>
      <c r="F50" s="560"/>
      <c r="G50" s="560"/>
      <c r="H50" s="560"/>
      <c r="I50" s="560"/>
      <c r="J50" s="561"/>
      <c r="K50" s="58"/>
      <c r="L50" s="118"/>
      <c r="M50" s="557" t="str">
        <f t="shared" si="3"/>
        <v/>
      </c>
      <c r="N50" s="558"/>
      <c r="O50" s="256" t="str">
        <f t="shared" si="2"/>
        <v/>
      </c>
      <c r="P50" s="311"/>
      <c r="Q50" s="184"/>
    </row>
    <row r="51" spans="1:21" s="48" customFormat="1" ht="24" customHeight="1">
      <c r="A51" s="136"/>
      <c r="B51" s="337"/>
      <c r="C51" s="79"/>
      <c r="D51" s="559"/>
      <c r="E51" s="560"/>
      <c r="F51" s="560"/>
      <c r="G51" s="560"/>
      <c r="H51" s="560"/>
      <c r="I51" s="560"/>
      <c r="J51" s="561"/>
      <c r="K51" s="58"/>
      <c r="L51" s="118"/>
      <c r="M51" s="557" t="str">
        <f t="shared" si="3"/>
        <v/>
      </c>
      <c r="N51" s="558"/>
      <c r="O51" s="256" t="str">
        <f t="shared" si="2"/>
        <v/>
      </c>
      <c r="P51" s="311"/>
      <c r="Q51" s="184"/>
    </row>
    <row r="52" spans="1:21" s="48" customFormat="1" ht="24" customHeight="1">
      <c r="A52" s="136"/>
      <c r="B52" s="337"/>
      <c r="C52" s="79"/>
      <c r="D52" s="559"/>
      <c r="E52" s="560"/>
      <c r="F52" s="560"/>
      <c r="G52" s="560"/>
      <c r="H52" s="560"/>
      <c r="I52" s="560"/>
      <c r="J52" s="561"/>
      <c r="K52" s="58"/>
      <c r="L52" s="118"/>
      <c r="M52" s="557" t="str">
        <f t="shared" si="3"/>
        <v/>
      </c>
      <c r="N52" s="558"/>
      <c r="O52" s="256" t="str">
        <f t="shared" si="2"/>
        <v/>
      </c>
      <c r="P52" s="311"/>
      <c r="Q52" s="184"/>
    </row>
    <row r="53" spans="1:21" s="48" customFormat="1" ht="24" customHeight="1">
      <c r="A53" s="136"/>
      <c r="B53" s="337"/>
      <c r="C53" s="79"/>
      <c r="D53" s="559"/>
      <c r="E53" s="560"/>
      <c r="F53" s="560"/>
      <c r="G53" s="560"/>
      <c r="H53" s="560"/>
      <c r="I53" s="560"/>
      <c r="J53" s="561"/>
      <c r="K53" s="58"/>
      <c r="L53" s="118"/>
      <c r="M53" s="557" t="str">
        <f t="shared" si="3"/>
        <v/>
      </c>
      <c r="N53" s="558"/>
      <c r="O53" s="256" t="str">
        <f t="shared" si="2"/>
        <v/>
      </c>
      <c r="P53" s="311"/>
      <c r="Q53" s="184"/>
    </row>
    <row r="54" spans="1:21" s="48" customFormat="1" ht="24" customHeight="1">
      <c r="A54" s="136"/>
      <c r="B54" s="337"/>
      <c r="C54" s="79"/>
      <c r="D54" s="559"/>
      <c r="E54" s="560"/>
      <c r="F54" s="560"/>
      <c r="G54" s="560"/>
      <c r="H54" s="560"/>
      <c r="I54" s="560"/>
      <c r="J54" s="561"/>
      <c r="K54" s="58"/>
      <c r="L54" s="118"/>
      <c r="M54" s="557" t="str">
        <f t="shared" si="3"/>
        <v/>
      </c>
      <c r="N54" s="558"/>
      <c r="O54" s="256" t="str">
        <f t="shared" si="2"/>
        <v/>
      </c>
      <c r="P54" s="311"/>
      <c r="Q54" s="184"/>
    </row>
    <row r="55" spans="1:21" s="48" customFormat="1" ht="24" customHeight="1">
      <c r="A55" s="136"/>
      <c r="B55" s="337"/>
      <c r="C55" s="79"/>
      <c r="D55" s="559"/>
      <c r="E55" s="560"/>
      <c r="F55" s="560"/>
      <c r="G55" s="560"/>
      <c r="H55" s="560"/>
      <c r="I55" s="560"/>
      <c r="J55" s="561"/>
      <c r="K55" s="58"/>
      <c r="L55" s="118"/>
      <c r="M55" s="557" t="str">
        <f t="shared" si="3"/>
        <v/>
      </c>
      <c r="N55" s="558"/>
      <c r="O55" s="256" t="str">
        <f t="shared" si="2"/>
        <v/>
      </c>
      <c r="P55" s="311"/>
      <c r="Q55" s="184"/>
    </row>
    <row r="56" spans="1:21" s="48" customFormat="1" ht="24" customHeight="1">
      <c r="A56" s="136"/>
      <c r="B56" s="337"/>
      <c r="C56" s="79"/>
      <c r="D56" s="559"/>
      <c r="E56" s="560"/>
      <c r="F56" s="560"/>
      <c r="G56" s="560"/>
      <c r="H56" s="560"/>
      <c r="I56" s="560"/>
      <c r="J56" s="561"/>
      <c r="K56" s="58"/>
      <c r="L56" s="118"/>
      <c r="M56" s="557" t="str">
        <f t="shared" si="3"/>
        <v/>
      </c>
      <c r="N56" s="558"/>
      <c r="O56" s="256" t="str">
        <f t="shared" si="2"/>
        <v/>
      </c>
      <c r="P56" s="311"/>
      <c r="Q56" s="184"/>
    </row>
    <row r="57" spans="1:21" s="48" customFormat="1" ht="24" customHeight="1">
      <c r="A57" s="136"/>
      <c r="B57" s="337"/>
      <c r="C57" s="79"/>
      <c r="D57" s="559"/>
      <c r="E57" s="560"/>
      <c r="F57" s="560"/>
      <c r="G57" s="560"/>
      <c r="H57" s="560"/>
      <c r="I57" s="560"/>
      <c r="J57" s="561"/>
      <c r="K57" s="58"/>
      <c r="L57" s="118"/>
      <c r="M57" s="557" t="str">
        <f t="shared" si="3"/>
        <v/>
      </c>
      <c r="N57" s="558"/>
      <c r="O57" s="256" t="str">
        <f t="shared" si="2"/>
        <v/>
      </c>
      <c r="P57" s="311"/>
      <c r="Q57" s="184"/>
    </row>
    <row r="58" spans="1:21" s="48" customFormat="1" ht="24" customHeight="1">
      <c r="A58" s="136"/>
      <c r="B58" s="337"/>
      <c r="C58" s="79"/>
      <c r="D58" s="559"/>
      <c r="E58" s="560"/>
      <c r="F58" s="560"/>
      <c r="G58" s="560"/>
      <c r="H58" s="560"/>
      <c r="I58" s="560"/>
      <c r="J58" s="561"/>
      <c r="K58" s="58"/>
      <c r="L58" s="118"/>
      <c r="M58" s="557" t="str">
        <f t="shared" si="3"/>
        <v/>
      </c>
      <c r="N58" s="558"/>
      <c r="O58" s="256" t="str">
        <f t="shared" si="2"/>
        <v/>
      </c>
      <c r="P58" s="311"/>
      <c r="Q58" s="184"/>
    </row>
    <row r="59" spans="1:21" s="57" customFormat="1" ht="4.5" customHeight="1">
      <c r="A59" s="270"/>
      <c r="B59" s="80"/>
      <c r="C59" s="80"/>
      <c r="D59" s="80"/>
      <c r="E59" s="76"/>
      <c r="F59" s="76"/>
      <c r="G59" s="76"/>
      <c r="H59" s="76"/>
      <c r="I59" s="76"/>
      <c r="J59" s="76"/>
      <c r="K59" s="80"/>
      <c r="L59" s="80"/>
      <c r="M59" s="81"/>
      <c r="N59" s="81"/>
      <c r="O59" s="81"/>
      <c r="P59" s="155"/>
      <c r="Q59" s="352"/>
      <c r="R59" s="353"/>
    </row>
    <row r="60" spans="1:21" s="16" customFormat="1" ht="21.75" customHeight="1">
      <c r="A60" s="277"/>
      <c r="B60" s="333" t="s">
        <v>61</v>
      </c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43"/>
      <c r="Q60" s="354"/>
      <c r="R60" s="48"/>
      <c r="S60" s="48"/>
    </row>
    <row r="61" spans="1:21" s="48" customFormat="1" ht="12.75" customHeight="1">
      <c r="A61" s="270"/>
      <c r="B61" s="338" t="str">
        <f>'3-STB'!B112</f>
        <v>FAPESP, AGOSTO DE 2015</v>
      </c>
      <c r="C61" s="338"/>
      <c r="D61" s="338"/>
      <c r="J61" s="59"/>
      <c r="K61" s="59"/>
      <c r="P61" s="324">
        <v>1</v>
      </c>
      <c r="Q61" s="183"/>
    </row>
    <row r="62" spans="1:21" s="48" customFormat="1" ht="18">
      <c r="A62" s="270"/>
      <c r="B62" s="242" t="str">
        <f>B6</f>
        <v>4- SERVIÇOS DE TERCEIROS NO EXTERIOR</v>
      </c>
      <c r="C62" s="59"/>
      <c r="D62" s="59"/>
      <c r="J62" s="59"/>
      <c r="K62" s="59"/>
      <c r="Q62" s="332"/>
    </row>
    <row r="63" spans="1:21" s="48" customFormat="1" ht="12.75" customHeight="1">
      <c r="A63" s="270"/>
      <c r="B63" s="504" t="s">
        <v>1</v>
      </c>
      <c r="C63" s="504" t="s">
        <v>7</v>
      </c>
      <c r="D63" s="549" t="s">
        <v>8</v>
      </c>
      <c r="E63" s="563"/>
      <c r="F63" s="563"/>
      <c r="G63" s="563"/>
      <c r="H63" s="563"/>
      <c r="I63" s="563"/>
      <c r="J63" s="564"/>
      <c r="K63" s="568" t="s">
        <v>50</v>
      </c>
      <c r="L63" s="504" t="s">
        <v>3</v>
      </c>
      <c r="M63" s="518" t="s">
        <v>131</v>
      </c>
      <c r="N63" s="575"/>
      <c r="O63" s="555" t="s">
        <v>132</v>
      </c>
      <c r="P63" s="508" t="s">
        <v>2</v>
      </c>
      <c r="Q63" s="181"/>
      <c r="S63" s="111"/>
      <c r="T63" s="111"/>
      <c r="U63" s="111"/>
    </row>
    <row r="64" spans="1:21" s="16" customFormat="1" ht="23.25" customHeight="1">
      <c r="A64" s="277"/>
      <c r="B64" s="505"/>
      <c r="C64" s="562"/>
      <c r="D64" s="565"/>
      <c r="E64" s="566"/>
      <c r="F64" s="566"/>
      <c r="G64" s="566"/>
      <c r="H64" s="566"/>
      <c r="I64" s="566"/>
      <c r="J64" s="567"/>
      <c r="K64" s="569"/>
      <c r="L64" s="505"/>
      <c r="M64" s="576"/>
      <c r="N64" s="577"/>
      <c r="O64" s="570"/>
      <c r="P64" s="511"/>
      <c r="Q64" s="181"/>
      <c r="S64" s="346"/>
      <c r="T64" s="347"/>
      <c r="U64" s="347"/>
    </row>
    <row r="65" spans="1:21" s="48" customFormat="1" ht="24" customHeight="1">
      <c r="A65" s="136"/>
      <c r="B65" s="337"/>
      <c r="C65" s="79"/>
      <c r="D65" s="559"/>
      <c r="E65" s="560"/>
      <c r="F65" s="560"/>
      <c r="G65" s="560"/>
      <c r="H65" s="560"/>
      <c r="I65" s="560"/>
      <c r="J65" s="561"/>
      <c r="K65" s="58"/>
      <c r="L65" s="118"/>
      <c r="M65" s="557" t="str">
        <f t="shared" ref="M65:M109" si="4">IF(C65*L65=0,"",C65*L65)</f>
        <v/>
      </c>
      <c r="N65" s="558"/>
      <c r="O65" s="256" t="str">
        <f t="shared" ref="O65:O109" si="5">IF(ISERROR(INDEX($U$22:$U$27,MATCH(K65,$T$22:$T$27,0))*M65),"",INDEX($U$22:$U$27,MATCH(K65,$T$22:$T$27,0))*M65)</f>
        <v/>
      </c>
      <c r="P65" s="311"/>
      <c r="Q65" s="278"/>
      <c r="S65" s="355"/>
      <c r="T65" s="111"/>
      <c r="U65" s="356"/>
    </row>
    <row r="66" spans="1:21" s="48" customFormat="1" ht="24" customHeight="1">
      <c r="A66" s="136"/>
      <c r="B66" s="337"/>
      <c r="C66" s="79"/>
      <c r="D66" s="559"/>
      <c r="E66" s="560"/>
      <c r="F66" s="560"/>
      <c r="G66" s="560"/>
      <c r="H66" s="560"/>
      <c r="I66" s="560"/>
      <c r="J66" s="561"/>
      <c r="K66" s="58"/>
      <c r="L66" s="118"/>
      <c r="M66" s="557" t="str">
        <f t="shared" si="4"/>
        <v/>
      </c>
      <c r="N66" s="558"/>
      <c r="O66" s="256" t="str">
        <f t="shared" si="5"/>
        <v/>
      </c>
      <c r="P66" s="311"/>
      <c r="Q66" s="278"/>
      <c r="S66" s="357"/>
      <c r="T66" s="111"/>
      <c r="U66" s="356"/>
    </row>
    <row r="67" spans="1:21" s="48" customFormat="1" ht="24" customHeight="1">
      <c r="A67" s="136"/>
      <c r="B67" s="337"/>
      <c r="C67" s="79"/>
      <c r="D67" s="559"/>
      <c r="E67" s="560"/>
      <c r="F67" s="560"/>
      <c r="G67" s="560"/>
      <c r="H67" s="560"/>
      <c r="I67" s="560"/>
      <c r="J67" s="561"/>
      <c r="K67" s="58"/>
      <c r="L67" s="118"/>
      <c r="M67" s="557" t="str">
        <f t="shared" si="4"/>
        <v/>
      </c>
      <c r="N67" s="558"/>
      <c r="O67" s="256" t="str">
        <f t="shared" si="5"/>
        <v/>
      </c>
      <c r="P67" s="311"/>
      <c r="Q67" s="184"/>
      <c r="S67" s="357"/>
      <c r="T67" s="111"/>
      <c r="U67" s="356"/>
    </row>
    <row r="68" spans="1:21" s="48" customFormat="1" ht="24" customHeight="1">
      <c r="A68" s="136"/>
      <c r="B68" s="337"/>
      <c r="C68" s="79"/>
      <c r="D68" s="559"/>
      <c r="E68" s="560"/>
      <c r="F68" s="560"/>
      <c r="G68" s="560"/>
      <c r="H68" s="560"/>
      <c r="I68" s="560"/>
      <c r="J68" s="561"/>
      <c r="K68" s="58"/>
      <c r="L68" s="118"/>
      <c r="M68" s="557" t="str">
        <f t="shared" si="4"/>
        <v/>
      </c>
      <c r="N68" s="558"/>
      <c r="O68" s="256" t="str">
        <f t="shared" si="5"/>
        <v/>
      </c>
      <c r="P68" s="311"/>
      <c r="Q68" s="184"/>
      <c r="S68" s="357"/>
      <c r="T68" s="111"/>
      <c r="U68" s="111"/>
    </row>
    <row r="69" spans="1:21" s="48" customFormat="1" ht="24" customHeight="1">
      <c r="A69" s="136"/>
      <c r="B69" s="337"/>
      <c r="C69" s="79"/>
      <c r="D69" s="559"/>
      <c r="E69" s="560"/>
      <c r="F69" s="560"/>
      <c r="G69" s="560"/>
      <c r="H69" s="560"/>
      <c r="I69" s="560"/>
      <c r="J69" s="561"/>
      <c r="K69" s="58"/>
      <c r="L69" s="118"/>
      <c r="M69" s="557" t="str">
        <f t="shared" si="4"/>
        <v/>
      </c>
      <c r="N69" s="558"/>
      <c r="O69" s="256" t="str">
        <f t="shared" si="5"/>
        <v/>
      </c>
      <c r="P69" s="311"/>
      <c r="Q69" s="184"/>
      <c r="S69" s="111"/>
      <c r="T69" s="111"/>
      <c r="U69" s="111"/>
    </row>
    <row r="70" spans="1:21" s="48" customFormat="1" ht="24" customHeight="1">
      <c r="A70" s="136"/>
      <c r="B70" s="337"/>
      <c r="C70" s="79"/>
      <c r="D70" s="559"/>
      <c r="E70" s="560"/>
      <c r="F70" s="560"/>
      <c r="G70" s="560"/>
      <c r="H70" s="560"/>
      <c r="I70" s="560"/>
      <c r="J70" s="561"/>
      <c r="K70" s="58"/>
      <c r="L70" s="118"/>
      <c r="M70" s="557" t="str">
        <f t="shared" si="4"/>
        <v/>
      </c>
      <c r="N70" s="558"/>
      <c r="O70" s="256" t="str">
        <f t="shared" si="5"/>
        <v/>
      </c>
      <c r="P70" s="311"/>
      <c r="Q70" s="184"/>
      <c r="S70" s="357"/>
      <c r="T70" s="111"/>
      <c r="U70" s="356"/>
    </row>
    <row r="71" spans="1:21" s="48" customFormat="1" ht="24" customHeight="1">
      <c r="A71" s="136"/>
      <c r="B71" s="337"/>
      <c r="C71" s="79"/>
      <c r="D71" s="559"/>
      <c r="E71" s="560"/>
      <c r="F71" s="560"/>
      <c r="G71" s="560"/>
      <c r="H71" s="560"/>
      <c r="I71" s="560"/>
      <c r="J71" s="561"/>
      <c r="K71" s="58"/>
      <c r="L71" s="118"/>
      <c r="M71" s="557" t="str">
        <f t="shared" si="4"/>
        <v/>
      </c>
      <c r="N71" s="558"/>
      <c r="O71" s="256" t="str">
        <f t="shared" si="5"/>
        <v/>
      </c>
      <c r="P71" s="311"/>
      <c r="Q71" s="184"/>
      <c r="S71" s="358"/>
    </row>
    <row r="72" spans="1:21" s="48" customFormat="1" ht="24" customHeight="1">
      <c r="A72" s="136"/>
      <c r="B72" s="337"/>
      <c r="C72" s="79"/>
      <c r="D72" s="559"/>
      <c r="E72" s="560"/>
      <c r="F72" s="560"/>
      <c r="G72" s="560"/>
      <c r="H72" s="560"/>
      <c r="I72" s="560"/>
      <c r="J72" s="561"/>
      <c r="K72" s="58"/>
      <c r="L72" s="118"/>
      <c r="M72" s="557" t="str">
        <f t="shared" si="4"/>
        <v/>
      </c>
      <c r="N72" s="558"/>
      <c r="O72" s="256" t="str">
        <f t="shared" si="5"/>
        <v/>
      </c>
      <c r="P72" s="311"/>
      <c r="Q72" s="184"/>
    </row>
    <row r="73" spans="1:21" s="48" customFormat="1" ht="24" customHeight="1">
      <c r="A73" s="136"/>
      <c r="B73" s="337"/>
      <c r="C73" s="79"/>
      <c r="D73" s="559"/>
      <c r="E73" s="560"/>
      <c r="F73" s="560"/>
      <c r="G73" s="560"/>
      <c r="H73" s="560"/>
      <c r="I73" s="560"/>
      <c r="J73" s="561"/>
      <c r="K73" s="58"/>
      <c r="L73" s="118"/>
      <c r="M73" s="557" t="str">
        <f t="shared" si="4"/>
        <v/>
      </c>
      <c r="N73" s="558"/>
      <c r="O73" s="256" t="str">
        <f t="shared" si="5"/>
        <v/>
      </c>
      <c r="P73" s="311"/>
      <c r="Q73" s="184"/>
    </row>
    <row r="74" spans="1:21" s="48" customFormat="1" ht="24" customHeight="1">
      <c r="A74" s="136"/>
      <c r="B74" s="337"/>
      <c r="C74" s="79"/>
      <c r="D74" s="559"/>
      <c r="E74" s="560"/>
      <c r="F74" s="560"/>
      <c r="G74" s="560"/>
      <c r="H74" s="560"/>
      <c r="I74" s="560"/>
      <c r="J74" s="561"/>
      <c r="K74" s="58"/>
      <c r="L74" s="118"/>
      <c r="M74" s="557" t="str">
        <f t="shared" si="4"/>
        <v/>
      </c>
      <c r="N74" s="558"/>
      <c r="O74" s="256" t="str">
        <f t="shared" si="5"/>
        <v/>
      </c>
      <c r="P74" s="311"/>
      <c r="Q74" s="184"/>
    </row>
    <row r="75" spans="1:21" s="48" customFormat="1" ht="24" customHeight="1">
      <c r="A75" s="136"/>
      <c r="B75" s="337"/>
      <c r="C75" s="79"/>
      <c r="D75" s="559"/>
      <c r="E75" s="560"/>
      <c r="F75" s="560"/>
      <c r="G75" s="560"/>
      <c r="H75" s="560"/>
      <c r="I75" s="560"/>
      <c r="J75" s="561"/>
      <c r="K75" s="58"/>
      <c r="L75" s="118"/>
      <c r="M75" s="557" t="str">
        <f t="shared" si="4"/>
        <v/>
      </c>
      <c r="N75" s="558"/>
      <c r="O75" s="256" t="str">
        <f t="shared" si="5"/>
        <v/>
      </c>
      <c r="P75" s="311"/>
      <c r="Q75" s="184"/>
    </row>
    <row r="76" spans="1:21" s="48" customFormat="1" ht="24" customHeight="1">
      <c r="A76" s="136"/>
      <c r="B76" s="337"/>
      <c r="C76" s="79"/>
      <c r="D76" s="559"/>
      <c r="E76" s="560"/>
      <c r="F76" s="560"/>
      <c r="G76" s="560"/>
      <c r="H76" s="560"/>
      <c r="I76" s="560"/>
      <c r="J76" s="561"/>
      <c r="K76" s="58"/>
      <c r="L76" s="118"/>
      <c r="M76" s="557" t="str">
        <f t="shared" si="4"/>
        <v/>
      </c>
      <c r="N76" s="558"/>
      <c r="O76" s="256" t="str">
        <f t="shared" si="5"/>
        <v/>
      </c>
      <c r="P76" s="311"/>
      <c r="Q76" s="184"/>
    </row>
    <row r="77" spans="1:21" s="48" customFormat="1" ht="24" customHeight="1">
      <c r="A77" s="136"/>
      <c r="B77" s="337"/>
      <c r="C77" s="79"/>
      <c r="D77" s="559"/>
      <c r="E77" s="560"/>
      <c r="F77" s="560"/>
      <c r="G77" s="560"/>
      <c r="H77" s="560"/>
      <c r="I77" s="560"/>
      <c r="J77" s="561"/>
      <c r="K77" s="58"/>
      <c r="L77" s="118"/>
      <c r="M77" s="557" t="str">
        <f t="shared" si="4"/>
        <v/>
      </c>
      <c r="N77" s="558"/>
      <c r="O77" s="256" t="str">
        <f t="shared" si="5"/>
        <v/>
      </c>
      <c r="P77" s="311"/>
      <c r="Q77" s="184"/>
    </row>
    <row r="78" spans="1:21" s="48" customFormat="1" ht="24" customHeight="1">
      <c r="A78" s="136"/>
      <c r="B78" s="337"/>
      <c r="C78" s="79"/>
      <c r="D78" s="559"/>
      <c r="E78" s="560"/>
      <c r="F78" s="560"/>
      <c r="G78" s="560"/>
      <c r="H78" s="560"/>
      <c r="I78" s="560"/>
      <c r="J78" s="561"/>
      <c r="K78" s="58"/>
      <c r="L78" s="118"/>
      <c r="M78" s="557" t="str">
        <f t="shared" si="4"/>
        <v/>
      </c>
      <c r="N78" s="558"/>
      <c r="O78" s="256" t="str">
        <f t="shared" si="5"/>
        <v/>
      </c>
      <c r="P78" s="311"/>
      <c r="Q78" s="184"/>
    </row>
    <row r="79" spans="1:21" s="48" customFormat="1" ht="24" customHeight="1">
      <c r="A79" s="136"/>
      <c r="B79" s="337"/>
      <c r="C79" s="79"/>
      <c r="D79" s="559"/>
      <c r="E79" s="560"/>
      <c r="F79" s="560"/>
      <c r="G79" s="560"/>
      <c r="H79" s="560"/>
      <c r="I79" s="560"/>
      <c r="J79" s="561"/>
      <c r="K79" s="58"/>
      <c r="L79" s="118"/>
      <c r="M79" s="557" t="str">
        <f t="shared" si="4"/>
        <v/>
      </c>
      <c r="N79" s="558"/>
      <c r="O79" s="256" t="str">
        <f t="shared" si="5"/>
        <v/>
      </c>
      <c r="P79" s="311"/>
      <c r="Q79" s="184"/>
    </row>
    <row r="80" spans="1:21" s="48" customFormat="1" ht="24" customHeight="1">
      <c r="A80" s="136"/>
      <c r="B80" s="337"/>
      <c r="C80" s="79"/>
      <c r="D80" s="559"/>
      <c r="E80" s="560"/>
      <c r="F80" s="560"/>
      <c r="G80" s="560"/>
      <c r="H80" s="560"/>
      <c r="I80" s="560"/>
      <c r="J80" s="561"/>
      <c r="K80" s="58"/>
      <c r="L80" s="118"/>
      <c r="M80" s="557" t="str">
        <f t="shared" si="4"/>
        <v/>
      </c>
      <c r="N80" s="558"/>
      <c r="O80" s="256" t="str">
        <f t="shared" si="5"/>
        <v/>
      </c>
      <c r="P80" s="311"/>
      <c r="Q80" s="184"/>
    </row>
    <row r="81" spans="1:17" s="48" customFormat="1" ht="24" customHeight="1">
      <c r="A81" s="136"/>
      <c r="B81" s="337"/>
      <c r="C81" s="79"/>
      <c r="D81" s="559"/>
      <c r="E81" s="560"/>
      <c r="F81" s="560"/>
      <c r="G81" s="560"/>
      <c r="H81" s="560"/>
      <c r="I81" s="560"/>
      <c r="J81" s="561"/>
      <c r="K81" s="58"/>
      <c r="L81" s="118"/>
      <c r="M81" s="557" t="str">
        <f t="shared" si="4"/>
        <v/>
      </c>
      <c r="N81" s="558"/>
      <c r="O81" s="256" t="str">
        <f t="shared" si="5"/>
        <v/>
      </c>
      <c r="P81" s="311"/>
      <c r="Q81" s="184"/>
    </row>
    <row r="82" spans="1:17" s="48" customFormat="1" ht="24" customHeight="1">
      <c r="A82" s="136"/>
      <c r="B82" s="337"/>
      <c r="C82" s="79"/>
      <c r="D82" s="559"/>
      <c r="E82" s="560"/>
      <c r="F82" s="560"/>
      <c r="G82" s="560"/>
      <c r="H82" s="560"/>
      <c r="I82" s="560"/>
      <c r="J82" s="561"/>
      <c r="K82" s="58"/>
      <c r="L82" s="118"/>
      <c r="M82" s="557" t="str">
        <f t="shared" si="4"/>
        <v/>
      </c>
      <c r="N82" s="558"/>
      <c r="O82" s="256" t="str">
        <f t="shared" si="5"/>
        <v/>
      </c>
      <c r="P82" s="311"/>
      <c r="Q82" s="184"/>
    </row>
    <row r="83" spans="1:17" s="48" customFormat="1" ht="24" customHeight="1">
      <c r="A83" s="136"/>
      <c r="B83" s="337"/>
      <c r="C83" s="79"/>
      <c r="D83" s="559"/>
      <c r="E83" s="560"/>
      <c r="F83" s="560"/>
      <c r="G83" s="560"/>
      <c r="H83" s="560"/>
      <c r="I83" s="560"/>
      <c r="J83" s="561"/>
      <c r="K83" s="58"/>
      <c r="L83" s="118"/>
      <c r="M83" s="557" t="str">
        <f t="shared" si="4"/>
        <v/>
      </c>
      <c r="N83" s="558"/>
      <c r="O83" s="256" t="str">
        <f t="shared" si="5"/>
        <v/>
      </c>
      <c r="P83" s="311"/>
      <c r="Q83" s="184"/>
    </row>
    <row r="84" spans="1:17" s="48" customFormat="1" ht="24" customHeight="1">
      <c r="A84" s="136"/>
      <c r="B84" s="337"/>
      <c r="C84" s="79"/>
      <c r="D84" s="559"/>
      <c r="E84" s="560"/>
      <c r="F84" s="560"/>
      <c r="G84" s="560"/>
      <c r="H84" s="560"/>
      <c r="I84" s="560"/>
      <c r="J84" s="561"/>
      <c r="K84" s="58"/>
      <c r="L84" s="118"/>
      <c r="M84" s="557" t="str">
        <f t="shared" si="4"/>
        <v/>
      </c>
      <c r="N84" s="558"/>
      <c r="O84" s="256" t="str">
        <f t="shared" si="5"/>
        <v/>
      </c>
      <c r="P84" s="311"/>
      <c r="Q84" s="184"/>
    </row>
    <row r="85" spans="1:17" s="48" customFormat="1" ht="24" customHeight="1">
      <c r="A85" s="136"/>
      <c r="B85" s="337"/>
      <c r="C85" s="79"/>
      <c r="D85" s="559"/>
      <c r="E85" s="560"/>
      <c r="F85" s="560"/>
      <c r="G85" s="560"/>
      <c r="H85" s="560"/>
      <c r="I85" s="560"/>
      <c r="J85" s="561"/>
      <c r="K85" s="58"/>
      <c r="L85" s="118"/>
      <c r="M85" s="557" t="str">
        <f t="shared" si="4"/>
        <v/>
      </c>
      <c r="N85" s="558"/>
      <c r="O85" s="256" t="str">
        <f t="shared" si="5"/>
        <v/>
      </c>
      <c r="P85" s="311"/>
      <c r="Q85" s="184"/>
    </row>
    <row r="86" spans="1:17" s="48" customFormat="1" ht="24" customHeight="1">
      <c r="A86" s="136"/>
      <c r="B86" s="337"/>
      <c r="C86" s="79"/>
      <c r="D86" s="559"/>
      <c r="E86" s="560"/>
      <c r="F86" s="560"/>
      <c r="G86" s="560"/>
      <c r="H86" s="560"/>
      <c r="I86" s="560"/>
      <c r="J86" s="561"/>
      <c r="K86" s="58"/>
      <c r="L86" s="118"/>
      <c r="M86" s="557" t="str">
        <f t="shared" si="4"/>
        <v/>
      </c>
      <c r="N86" s="558"/>
      <c r="O86" s="256" t="str">
        <f t="shared" si="5"/>
        <v/>
      </c>
      <c r="P86" s="311"/>
      <c r="Q86" s="184"/>
    </row>
    <row r="87" spans="1:17" s="48" customFormat="1" ht="24" customHeight="1">
      <c r="A87" s="136"/>
      <c r="B87" s="337"/>
      <c r="C87" s="79"/>
      <c r="D87" s="559"/>
      <c r="E87" s="560"/>
      <c r="F87" s="560"/>
      <c r="G87" s="560"/>
      <c r="H87" s="560"/>
      <c r="I87" s="560"/>
      <c r="J87" s="561"/>
      <c r="K87" s="58"/>
      <c r="L87" s="118"/>
      <c r="M87" s="557" t="str">
        <f t="shared" si="4"/>
        <v/>
      </c>
      <c r="N87" s="558"/>
      <c r="O87" s="256" t="str">
        <f t="shared" si="5"/>
        <v/>
      </c>
      <c r="P87" s="311"/>
      <c r="Q87" s="184"/>
    </row>
    <row r="88" spans="1:17" s="48" customFormat="1" ht="24" customHeight="1">
      <c r="A88" s="136"/>
      <c r="B88" s="337"/>
      <c r="C88" s="79"/>
      <c r="D88" s="559"/>
      <c r="E88" s="560"/>
      <c r="F88" s="560"/>
      <c r="G88" s="560"/>
      <c r="H88" s="560"/>
      <c r="I88" s="560"/>
      <c r="J88" s="561"/>
      <c r="K88" s="58"/>
      <c r="L88" s="118"/>
      <c r="M88" s="557" t="str">
        <f t="shared" si="4"/>
        <v/>
      </c>
      <c r="N88" s="558"/>
      <c r="O88" s="256" t="str">
        <f t="shared" si="5"/>
        <v/>
      </c>
      <c r="P88" s="311"/>
      <c r="Q88" s="184"/>
    </row>
    <row r="89" spans="1:17" s="48" customFormat="1" ht="24" customHeight="1">
      <c r="A89" s="136"/>
      <c r="B89" s="337"/>
      <c r="C89" s="79"/>
      <c r="D89" s="559"/>
      <c r="E89" s="560"/>
      <c r="F89" s="560"/>
      <c r="G89" s="560"/>
      <c r="H89" s="560"/>
      <c r="I89" s="560"/>
      <c r="J89" s="561"/>
      <c r="K89" s="58"/>
      <c r="L89" s="118"/>
      <c r="M89" s="557" t="str">
        <f t="shared" si="4"/>
        <v/>
      </c>
      <c r="N89" s="558"/>
      <c r="O89" s="256" t="str">
        <f t="shared" si="5"/>
        <v/>
      </c>
      <c r="P89" s="311"/>
      <c r="Q89" s="184"/>
    </row>
    <row r="90" spans="1:17" s="48" customFormat="1" ht="24" customHeight="1">
      <c r="A90" s="136"/>
      <c r="B90" s="337"/>
      <c r="C90" s="79"/>
      <c r="D90" s="559"/>
      <c r="E90" s="560"/>
      <c r="F90" s="560"/>
      <c r="G90" s="560"/>
      <c r="H90" s="560"/>
      <c r="I90" s="560"/>
      <c r="J90" s="561"/>
      <c r="K90" s="58"/>
      <c r="L90" s="118"/>
      <c r="M90" s="557" t="str">
        <f t="shared" si="4"/>
        <v/>
      </c>
      <c r="N90" s="558"/>
      <c r="O90" s="256" t="str">
        <f t="shared" si="5"/>
        <v/>
      </c>
      <c r="P90" s="311"/>
      <c r="Q90" s="184"/>
    </row>
    <row r="91" spans="1:17" s="48" customFormat="1" ht="24" customHeight="1">
      <c r="A91" s="136"/>
      <c r="B91" s="337"/>
      <c r="C91" s="79"/>
      <c r="D91" s="559"/>
      <c r="E91" s="560"/>
      <c r="F91" s="560"/>
      <c r="G91" s="560"/>
      <c r="H91" s="560"/>
      <c r="I91" s="560"/>
      <c r="J91" s="561"/>
      <c r="K91" s="58"/>
      <c r="L91" s="118"/>
      <c r="M91" s="557" t="str">
        <f t="shared" si="4"/>
        <v/>
      </c>
      <c r="N91" s="558"/>
      <c r="O91" s="256" t="str">
        <f t="shared" si="5"/>
        <v/>
      </c>
      <c r="P91" s="311"/>
      <c r="Q91" s="184"/>
    </row>
    <row r="92" spans="1:17" s="48" customFormat="1" ht="24" customHeight="1">
      <c r="A92" s="136"/>
      <c r="B92" s="337"/>
      <c r="C92" s="79"/>
      <c r="D92" s="559"/>
      <c r="E92" s="560"/>
      <c r="F92" s="560"/>
      <c r="G92" s="560"/>
      <c r="H92" s="560"/>
      <c r="I92" s="560"/>
      <c r="J92" s="561"/>
      <c r="K92" s="58"/>
      <c r="L92" s="118"/>
      <c r="M92" s="557" t="str">
        <f t="shared" si="4"/>
        <v/>
      </c>
      <c r="N92" s="558"/>
      <c r="O92" s="256" t="str">
        <f t="shared" si="5"/>
        <v/>
      </c>
      <c r="P92" s="311"/>
      <c r="Q92" s="184"/>
    </row>
    <row r="93" spans="1:17" s="48" customFormat="1" ht="24" customHeight="1">
      <c r="A93" s="136"/>
      <c r="B93" s="337"/>
      <c r="C93" s="79"/>
      <c r="D93" s="559"/>
      <c r="E93" s="560"/>
      <c r="F93" s="560"/>
      <c r="G93" s="560"/>
      <c r="H93" s="560"/>
      <c r="I93" s="560"/>
      <c r="J93" s="561"/>
      <c r="K93" s="58"/>
      <c r="L93" s="118"/>
      <c r="M93" s="557" t="str">
        <f t="shared" si="4"/>
        <v/>
      </c>
      <c r="N93" s="558"/>
      <c r="O93" s="256" t="str">
        <f t="shared" si="5"/>
        <v/>
      </c>
      <c r="P93" s="311"/>
      <c r="Q93" s="184"/>
    </row>
    <row r="94" spans="1:17" s="48" customFormat="1" ht="24" customHeight="1">
      <c r="A94" s="136"/>
      <c r="B94" s="337"/>
      <c r="C94" s="79"/>
      <c r="D94" s="559"/>
      <c r="E94" s="560"/>
      <c r="F94" s="560"/>
      <c r="G94" s="560"/>
      <c r="H94" s="560"/>
      <c r="I94" s="560"/>
      <c r="J94" s="561"/>
      <c r="K94" s="58"/>
      <c r="L94" s="118"/>
      <c r="M94" s="557" t="str">
        <f t="shared" si="4"/>
        <v/>
      </c>
      <c r="N94" s="558"/>
      <c r="O94" s="256" t="str">
        <f t="shared" si="5"/>
        <v/>
      </c>
      <c r="P94" s="311"/>
      <c r="Q94" s="184"/>
    </row>
    <row r="95" spans="1:17" s="48" customFormat="1" ht="24" customHeight="1">
      <c r="A95" s="136"/>
      <c r="B95" s="337"/>
      <c r="C95" s="79"/>
      <c r="D95" s="559"/>
      <c r="E95" s="560"/>
      <c r="F95" s="560"/>
      <c r="G95" s="560"/>
      <c r="H95" s="560"/>
      <c r="I95" s="560"/>
      <c r="J95" s="561"/>
      <c r="K95" s="58"/>
      <c r="L95" s="118"/>
      <c r="M95" s="557" t="str">
        <f t="shared" si="4"/>
        <v/>
      </c>
      <c r="N95" s="558"/>
      <c r="O95" s="256" t="str">
        <f t="shared" si="5"/>
        <v/>
      </c>
      <c r="P95" s="311"/>
      <c r="Q95" s="184"/>
    </row>
    <row r="96" spans="1:17" s="48" customFormat="1" ht="24" customHeight="1">
      <c r="A96" s="136"/>
      <c r="B96" s="337"/>
      <c r="C96" s="79"/>
      <c r="D96" s="559"/>
      <c r="E96" s="560"/>
      <c r="F96" s="560"/>
      <c r="G96" s="560"/>
      <c r="H96" s="560"/>
      <c r="I96" s="560"/>
      <c r="J96" s="561"/>
      <c r="K96" s="58"/>
      <c r="L96" s="118"/>
      <c r="M96" s="557" t="str">
        <f t="shared" si="4"/>
        <v/>
      </c>
      <c r="N96" s="558"/>
      <c r="O96" s="256" t="str">
        <f t="shared" si="5"/>
        <v/>
      </c>
      <c r="P96" s="311"/>
      <c r="Q96" s="184"/>
    </row>
    <row r="97" spans="1:21" s="48" customFormat="1" ht="24" customHeight="1">
      <c r="A97" s="136"/>
      <c r="B97" s="337"/>
      <c r="C97" s="79"/>
      <c r="D97" s="559"/>
      <c r="E97" s="560"/>
      <c r="F97" s="560"/>
      <c r="G97" s="560"/>
      <c r="H97" s="560"/>
      <c r="I97" s="560"/>
      <c r="J97" s="561"/>
      <c r="K97" s="58"/>
      <c r="L97" s="118"/>
      <c r="M97" s="557" t="str">
        <f t="shared" si="4"/>
        <v/>
      </c>
      <c r="N97" s="558"/>
      <c r="O97" s="256" t="str">
        <f t="shared" si="5"/>
        <v/>
      </c>
      <c r="P97" s="311"/>
      <c r="Q97" s="184"/>
    </row>
    <row r="98" spans="1:21" s="48" customFormat="1" ht="24" customHeight="1">
      <c r="A98" s="136"/>
      <c r="B98" s="337"/>
      <c r="C98" s="79"/>
      <c r="D98" s="559"/>
      <c r="E98" s="560"/>
      <c r="F98" s="560"/>
      <c r="G98" s="560"/>
      <c r="H98" s="560"/>
      <c r="I98" s="560"/>
      <c r="J98" s="561"/>
      <c r="K98" s="58"/>
      <c r="L98" s="118"/>
      <c r="M98" s="557" t="str">
        <f t="shared" si="4"/>
        <v/>
      </c>
      <c r="N98" s="558"/>
      <c r="O98" s="256" t="str">
        <f t="shared" si="5"/>
        <v/>
      </c>
      <c r="P98" s="311"/>
      <c r="Q98" s="184"/>
    </row>
    <row r="99" spans="1:21" s="48" customFormat="1" ht="24" customHeight="1">
      <c r="A99" s="136"/>
      <c r="B99" s="337"/>
      <c r="C99" s="79"/>
      <c r="D99" s="559"/>
      <c r="E99" s="560"/>
      <c r="F99" s="560"/>
      <c r="G99" s="560"/>
      <c r="H99" s="560"/>
      <c r="I99" s="560"/>
      <c r="J99" s="561"/>
      <c r="K99" s="58"/>
      <c r="L99" s="118"/>
      <c r="M99" s="557" t="str">
        <f t="shared" si="4"/>
        <v/>
      </c>
      <c r="N99" s="558"/>
      <c r="O99" s="256" t="str">
        <f t="shared" si="5"/>
        <v/>
      </c>
      <c r="P99" s="311"/>
      <c r="Q99" s="184"/>
    </row>
    <row r="100" spans="1:21" s="48" customFormat="1" ht="24" customHeight="1">
      <c r="A100" s="136"/>
      <c r="B100" s="337"/>
      <c r="C100" s="79"/>
      <c r="D100" s="559"/>
      <c r="E100" s="560"/>
      <c r="F100" s="560"/>
      <c r="G100" s="560"/>
      <c r="H100" s="560"/>
      <c r="I100" s="560"/>
      <c r="J100" s="561"/>
      <c r="K100" s="58"/>
      <c r="L100" s="118"/>
      <c r="M100" s="557" t="str">
        <f t="shared" si="4"/>
        <v/>
      </c>
      <c r="N100" s="558"/>
      <c r="O100" s="256" t="str">
        <f t="shared" si="5"/>
        <v/>
      </c>
      <c r="P100" s="311"/>
      <c r="Q100" s="184"/>
    </row>
    <row r="101" spans="1:21" s="48" customFormat="1" ht="24" customHeight="1">
      <c r="A101" s="136"/>
      <c r="B101" s="337"/>
      <c r="C101" s="79"/>
      <c r="D101" s="559"/>
      <c r="E101" s="560"/>
      <c r="F101" s="560"/>
      <c r="G101" s="560"/>
      <c r="H101" s="560"/>
      <c r="I101" s="560"/>
      <c r="J101" s="561"/>
      <c r="K101" s="58"/>
      <c r="L101" s="118"/>
      <c r="M101" s="557" t="str">
        <f t="shared" si="4"/>
        <v/>
      </c>
      <c r="N101" s="558"/>
      <c r="O101" s="256" t="str">
        <f t="shared" si="5"/>
        <v/>
      </c>
      <c r="P101" s="311"/>
      <c r="Q101" s="184"/>
    </row>
    <row r="102" spans="1:21" s="48" customFormat="1" ht="24" customHeight="1">
      <c r="A102" s="136"/>
      <c r="B102" s="337"/>
      <c r="C102" s="79"/>
      <c r="D102" s="559"/>
      <c r="E102" s="560"/>
      <c r="F102" s="560"/>
      <c r="G102" s="560"/>
      <c r="H102" s="560"/>
      <c r="I102" s="560"/>
      <c r="J102" s="561"/>
      <c r="K102" s="58"/>
      <c r="L102" s="118"/>
      <c r="M102" s="557" t="str">
        <f t="shared" si="4"/>
        <v/>
      </c>
      <c r="N102" s="558"/>
      <c r="O102" s="256" t="str">
        <f t="shared" si="5"/>
        <v/>
      </c>
      <c r="P102" s="311"/>
      <c r="Q102" s="184"/>
    </row>
    <row r="103" spans="1:21" s="48" customFormat="1" ht="24" customHeight="1">
      <c r="A103" s="136"/>
      <c r="B103" s="337"/>
      <c r="C103" s="79"/>
      <c r="D103" s="559"/>
      <c r="E103" s="560"/>
      <c r="F103" s="560"/>
      <c r="G103" s="560"/>
      <c r="H103" s="560"/>
      <c r="I103" s="560"/>
      <c r="J103" s="561"/>
      <c r="K103" s="58"/>
      <c r="L103" s="118"/>
      <c r="M103" s="557" t="str">
        <f t="shared" si="4"/>
        <v/>
      </c>
      <c r="N103" s="558"/>
      <c r="O103" s="256" t="str">
        <f t="shared" si="5"/>
        <v/>
      </c>
      <c r="P103" s="311"/>
      <c r="Q103" s="184"/>
    </row>
    <row r="104" spans="1:21" s="48" customFormat="1" ht="24" customHeight="1">
      <c r="A104" s="136"/>
      <c r="B104" s="337"/>
      <c r="C104" s="79"/>
      <c r="D104" s="559"/>
      <c r="E104" s="560"/>
      <c r="F104" s="560"/>
      <c r="G104" s="560"/>
      <c r="H104" s="560"/>
      <c r="I104" s="560"/>
      <c r="J104" s="561"/>
      <c r="K104" s="58"/>
      <c r="L104" s="118"/>
      <c r="M104" s="557" t="str">
        <f t="shared" si="4"/>
        <v/>
      </c>
      <c r="N104" s="558"/>
      <c r="O104" s="256" t="str">
        <f t="shared" si="5"/>
        <v/>
      </c>
      <c r="P104" s="311"/>
      <c r="Q104" s="184"/>
    </row>
    <row r="105" spans="1:21" s="48" customFormat="1" ht="24" customHeight="1">
      <c r="A105" s="136"/>
      <c r="B105" s="337"/>
      <c r="C105" s="79"/>
      <c r="D105" s="559"/>
      <c r="E105" s="560"/>
      <c r="F105" s="560"/>
      <c r="G105" s="560"/>
      <c r="H105" s="560"/>
      <c r="I105" s="560"/>
      <c r="J105" s="561"/>
      <c r="K105" s="58"/>
      <c r="L105" s="118"/>
      <c r="M105" s="557" t="str">
        <f t="shared" si="4"/>
        <v/>
      </c>
      <c r="N105" s="558"/>
      <c r="O105" s="256" t="str">
        <f t="shared" si="5"/>
        <v/>
      </c>
      <c r="P105" s="311"/>
      <c r="Q105" s="184"/>
    </row>
    <row r="106" spans="1:21" s="48" customFormat="1" ht="24" customHeight="1">
      <c r="A106" s="136"/>
      <c r="B106" s="337"/>
      <c r="C106" s="79"/>
      <c r="D106" s="559"/>
      <c r="E106" s="560"/>
      <c r="F106" s="560"/>
      <c r="G106" s="560"/>
      <c r="H106" s="560"/>
      <c r="I106" s="560"/>
      <c r="J106" s="561"/>
      <c r="K106" s="58"/>
      <c r="L106" s="118"/>
      <c r="M106" s="557" t="str">
        <f t="shared" si="4"/>
        <v/>
      </c>
      <c r="N106" s="558"/>
      <c r="O106" s="256" t="str">
        <f t="shared" si="5"/>
        <v/>
      </c>
      <c r="P106" s="311"/>
      <c r="Q106" s="184"/>
    </row>
    <row r="107" spans="1:21" s="48" customFormat="1" ht="24" customHeight="1">
      <c r="A107" s="136"/>
      <c r="B107" s="337"/>
      <c r="C107" s="79"/>
      <c r="D107" s="559"/>
      <c r="E107" s="560"/>
      <c r="F107" s="560"/>
      <c r="G107" s="560"/>
      <c r="H107" s="560"/>
      <c r="I107" s="560"/>
      <c r="J107" s="561"/>
      <c r="K107" s="58"/>
      <c r="L107" s="118"/>
      <c r="M107" s="557" t="str">
        <f t="shared" si="4"/>
        <v/>
      </c>
      <c r="N107" s="558"/>
      <c r="O107" s="256" t="str">
        <f t="shared" si="5"/>
        <v/>
      </c>
      <c r="P107" s="311"/>
      <c r="Q107" s="184"/>
    </row>
    <row r="108" spans="1:21" s="48" customFormat="1" ht="24" customHeight="1">
      <c r="A108" s="136"/>
      <c r="B108" s="337"/>
      <c r="C108" s="79"/>
      <c r="D108" s="559"/>
      <c r="E108" s="560"/>
      <c r="F108" s="560"/>
      <c r="G108" s="560"/>
      <c r="H108" s="560"/>
      <c r="I108" s="560"/>
      <c r="J108" s="561"/>
      <c r="K108" s="58"/>
      <c r="L108" s="118"/>
      <c r="M108" s="557" t="str">
        <f t="shared" si="4"/>
        <v/>
      </c>
      <c r="N108" s="558"/>
      <c r="O108" s="256" t="str">
        <f t="shared" si="5"/>
        <v/>
      </c>
      <c r="P108" s="311"/>
      <c r="Q108" s="184"/>
    </row>
    <row r="109" spans="1:21" s="48" customFormat="1" ht="24" customHeight="1">
      <c r="A109" s="136"/>
      <c r="B109" s="337"/>
      <c r="C109" s="79"/>
      <c r="D109" s="559"/>
      <c r="E109" s="560"/>
      <c r="F109" s="560"/>
      <c r="G109" s="560"/>
      <c r="H109" s="560"/>
      <c r="I109" s="560"/>
      <c r="J109" s="561"/>
      <c r="K109" s="58"/>
      <c r="L109" s="118"/>
      <c r="M109" s="557" t="str">
        <f t="shared" si="4"/>
        <v/>
      </c>
      <c r="N109" s="558"/>
      <c r="O109" s="256" t="str">
        <f t="shared" si="5"/>
        <v/>
      </c>
      <c r="P109" s="311"/>
      <c r="Q109" s="184"/>
    </row>
    <row r="110" spans="1:21" s="57" customFormat="1" ht="5.25" customHeight="1">
      <c r="A110" s="270"/>
      <c r="B110" s="80"/>
      <c r="C110" s="80"/>
      <c r="D110" s="80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</row>
    <row r="111" spans="1:21" s="16" customFormat="1" ht="21.75" customHeight="1">
      <c r="A111" s="277"/>
      <c r="B111" s="333" t="s">
        <v>61</v>
      </c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42"/>
      <c r="Q111" s="354"/>
      <c r="R111" s="48"/>
      <c r="S111" s="48"/>
    </row>
    <row r="112" spans="1:21" s="48" customFormat="1" ht="12.75" customHeight="1">
      <c r="A112" s="184"/>
      <c r="B112" s="338" t="str">
        <f>B61</f>
        <v>FAPESP, AGOSTO DE 2015</v>
      </c>
      <c r="C112" s="338"/>
      <c r="D112" s="338"/>
      <c r="J112" s="59"/>
      <c r="K112" s="59"/>
      <c r="P112" s="324">
        <v>2</v>
      </c>
      <c r="Q112" s="183"/>
    </row>
    <row r="113" spans="1:17" s="48" customFormat="1" ht="12.75" customHeight="1">
      <c r="A113" s="270"/>
      <c r="B113" s="59"/>
      <c r="C113" s="59"/>
      <c r="D113" s="59"/>
      <c r="J113" s="59"/>
      <c r="K113" s="59"/>
      <c r="Q113" s="184"/>
    </row>
    <row r="114" spans="1:17" s="48" customFormat="1" ht="12.75" customHeight="1">
      <c r="A114" s="270"/>
      <c r="B114" s="59"/>
      <c r="C114" s="59"/>
      <c r="D114" s="59"/>
      <c r="J114" s="59"/>
      <c r="K114" s="59"/>
      <c r="Q114" s="332"/>
    </row>
    <row r="115" spans="1:17" s="48" customFormat="1" ht="12.75" customHeight="1">
      <c r="A115" s="270"/>
      <c r="B115" s="59"/>
      <c r="C115" s="59"/>
      <c r="D115" s="59"/>
      <c r="J115" s="59"/>
      <c r="K115" s="59"/>
      <c r="Q115" s="332"/>
    </row>
    <row r="116" spans="1:17" s="48" customFormat="1" ht="12.75" customHeight="1">
      <c r="A116" s="270"/>
      <c r="B116" s="59"/>
      <c r="C116" s="59"/>
      <c r="D116" s="59"/>
      <c r="J116" s="59"/>
      <c r="K116" s="59"/>
      <c r="Q116" s="332"/>
    </row>
    <row r="117" spans="1:17" s="48" customFormat="1" ht="12.75" customHeight="1">
      <c r="A117" s="270"/>
      <c r="B117" s="59"/>
      <c r="C117" s="59"/>
      <c r="D117" s="59"/>
      <c r="J117" s="59"/>
      <c r="K117" s="59"/>
      <c r="Q117" s="332"/>
    </row>
    <row r="118" spans="1:17" s="48" customFormat="1" ht="12.75" customHeight="1">
      <c r="A118" s="270"/>
      <c r="B118" s="59"/>
      <c r="C118" s="59"/>
      <c r="D118" s="59"/>
      <c r="J118" s="59"/>
      <c r="K118" s="59"/>
      <c r="Q118" s="332"/>
    </row>
    <row r="119" spans="1:17" s="48" customFormat="1" ht="12.75" customHeight="1">
      <c r="A119" s="270"/>
      <c r="B119" s="59"/>
      <c r="C119" s="59"/>
      <c r="D119" s="59"/>
      <c r="J119" s="59"/>
      <c r="K119" s="59"/>
      <c r="Q119" s="332"/>
    </row>
    <row r="120" spans="1:17" s="48" customFormat="1" ht="12.75" customHeight="1">
      <c r="A120" s="270"/>
      <c r="B120" s="59"/>
      <c r="C120" s="59"/>
      <c r="D120" s="59"/>
      <c r="J120" s="59"/>
      <c r="K120" s="59"/>
      <c r="Q120" s="332"/>
    </row>
    <row r="121" spans="1:17" s="48" customFormat="1" ht="12.75" customHeight="1">
      <c r="A121" s="270"/>
      <c r="B121" s="59"/>
      <c r="C121" s="59"/>
      <c r="D121" s="59"/>
      <c r="J121" s="59"/>
      <c r="K121" s="59"/>
      <c r="Q121" s="332"/>
    </row>
    <row r="122" spans="1:17" s="48" customFormat="1" ht="12.75" customHeight="1">
      <c r="A122" s="270"/>
      <c r="B122" s="59"/>
      <c r="C122" s="59"/>
      <c r="D122" s="59"/>
      <c r="J122" s="59"/>
      <c r="K122" s="59"/>
      <c r="Q122" s="332"/>
    </row>
    <row r="123" spans="1:17" s="48" customFormat="1" ht="12.75" customHeight="1">
      <c r="A123" s="270"/>
      <c r="B123" s="59"/>
      <c r="C123" s="59"/>
      <c r="D123" s="59"/>
      <c r="J123" s="59"/>
      <c r="K123" s="59"/>
      <c r="Q123" s="332"/>
    </row>
    <row r="124" spans="1:17" s="48" customFormat="1" ht="12.75" customHeight="1">
      <c r="A124" s="270"/>
      <c r="B124" s="59"/>
      <c r="C124" s="59"/>
      <c r="D124" s="59"/>
      <c r="J124" s="59"/>
      <c r="K124" s="59"/>
      <c r="Q124" s="332"/>
    </row>
    <row r="125" spans="1:17" s="48" customFormat="1" ht="12.75" customHeight="1">
      <c r="A125" s="270"/>
      <c r="B125" s="59"/>
      <c r="C125" s="59"/>
      <c r="D125" s="59"/>
      <c r="J125" s="59"/>
      <c r="K125" s="59"/>
      <c r="Q125" s="332"/>
    </row>
    <row r="126" spans="1:17" s="48" customFormat="1" ht="12.75" customHeight="1">
      <c r="A126" s="270"/>
      <c r="B126" s="59"/>
      <c r="C126" s="59"/>
      <c r="D126" s="59"/>
      <c r="J126" s="59"/>
      <c r="K126" s="59"/>
      <c r="Q126" s="332"/>
    </row>
    <row r="127" spans="1:17" s="48" customFormat="1" ht="12.75" customHeight="1">
      <c r="A127" s="270"/>
      <c r="B127" s="59"/>
      <c r="C127" s="59"/>
      <c r="D127" s="59"/>
      <c r="J127" s="59"/>
      <c r="K127" s="59"/>
      <c r="Q127" s="332"/>
    </row>
    <row r="128" spans="1:17" s="48" customFormat="1" ht="12.75" customHeight="1">
      <c r="A128" s="270"/>
      <c r="B128" s="59"/>
      <c r="C128" s="59"/>
      <c r="D128" s="59"/>
      <c r="J128" s="59"/>
      <c r="K128" s="59"/>
      <c r="Q128" s="332"/>
    </row>
    <row r="129" spans="1:17" s="48" customFormat="1" ht="12.75" customHeight="1">
      <c r="A129" s="270"/>
      <c r="B129" s="59"/>
      <c r="C129" s="59"/>
      <c r="D129" s="59"/>
      <c r="J129" s="59"/>
      <c r="K129" s="59"/>
      <c r="Q129" s="332"/>
    </row>
    <row r="130" spans="1:17" s="48" customFormat="1" ht="12.75" customHeight="1">
      <c r="A130" s="270"/>
      <c r="B130" s="59"/>
      <c r="C130" s="59"/>
      <c r="D130" s="59"/>
      <c r="J130" s="59"/>
      <c r="K130" s="59"/>
      <c r="Q130" s="332"/>
    </row>
    <row r="131" spans="1:17" s="48" customFormat="1" ht="12.75" customHeight="1">
      <c r="A131" s="270"/>
      <c r="B131" s="59"/>
      <c r="C131" s="59"/>
      <c r="D131" s="59"/>
      <c r="J131" s="59"/>
      <c r="K131" s="59"/>
      <c r="Q131" s="332"/>
    </row>
    <row r="132" spans="1:17" s="48" customFormat="1" ht="12.75" customHeight="1">
      <c r="A132" s="270"/>
      <c r="B132" s="59"/>
      <c r="C132" s="59"/>
      <c r="D132" s="59"/>
      <c r="J132" s="59"/>
      <c r="K132" s="59"/>
      <c r="Q132" s="332"/>
    </row>
    <row r="133" spans="1:17" s="48" customFormat="1" ht="12.75" customHeight="1">
      <c r="A133" s="270"/>
      <c r="B133" s="59"/>
      <c r="C133" s="59"/>
      <c r="D133" s="59"/>
      <c r="J133" s="59"/>
      <c r="K133" s="59"/>
      <c r="Q133" s="332"/>
    </row>
    <row r="134" spans="1:17" s="48" customFormat="1" ht="12.75" customHeight="1">
      <c r="A134" s="270"/>
      <c r="B134" s="59"/>
      <c r="C134" s="59"/>
      <c r="D134" s="59"/>
      <c r="J134" s="59"/>
      <c r="K134" s="59"/>
      <c r="Q134" s="332"/>
    </row>
    <row r="135" spans="1:17" s="48" customFormat="1" ht="12.75" customHeight="1">
      <c r="A135" s="270"/>
      <c r="B135" s="59"/>
      <c r="C135" s="59"/>
      <c r="D135" s="59"/>
      <c r="J135" s="59"/>
      <c r="K135" s="59"/>
      <c r="Q135" s="332"/>
    </row>
    <row r="136" spans="1:17" s="48" customFormat="1" ht="12.75" customHeight="1">
      <c r="A136" s="270"/>
      <c r="B136" s="59"/>
      <c r="C136" s="59"/>
      <c r="D136" s="59"/>
      <c r="J136" s="59"/>
      <c r="K136" s="59"/>
      <c r="Q136" s="332"/>
    </row>
    <row r="137" spans="1:17" s="48" customFormat="1" ht="12.75" customHeight="1">
      <c r="A137" s="270"/>
      <c r="B137" s="59"/>
      <c r="C137" s="59"/>
      <c r="D137" s="59"/>
      <c r="J137" s="59"/>
      <c r="K137" s="59"/>
      <c r="Q137" s="332"/>
    </row>
    <row r="138" spans="1:17" s="48" customFormat="1" ht="12.75" customHeight="1">
      <c r="A138" s="270"/>
      <c r="B138" s="59"/>
      <c r="C138" s="59"/>
      <c r="D138" s="59"/>
      <c r="J138" s="59"/>
      <c r="K138" s="59"/>
      <c r="Q138" s="332"/>
    </row>
    <row r="139" spans="1:17" s="48" customFormat="1" ht="12.75" customHeight="1">
      <c r="A139" s="270"/>
      <c r="B139" s="59"/>
      <c r="C139" s="59"/>
      <c r="D139" s="59"/>
      <c r="J139" s="59"/>
      <c r="K139" s="59"/>
      <c r="Q139" s="332"/>
    </row>
    <row r="140" spans="1:17" s="48" customFormat="1" ht="12.75" customHeight="1">
      <c r="A140" s="270"/>
      <c r="B140" s="59"/>
      <c r="C140" s="59"/>
      <c r="D140" s="59"/>
      <c r="J140" s="59"/>
      <c r="K140" s="59"/>
      <c r="Q140" s="332"/>
    </row>
    <row r="141" spans="1:17" s="48" customFormat="1" ht="12.75" customHeight="1">
      <c r="A141" s="270"/>
      <c r="B141" s="59"/>
      <c r="C141" s="59"/>
      <c r="D141" s="59"/>
      <c r="J141" s="59"/>
      <c r="K141" s="59"/>
      <c r="Q141" s="332"/>
    </row>
    <row r="142" spans="1:17" s="48" customFormat="1" ht="12.75" customHeight="1">
      <c r="A142" s="270"/>
      <c r="B142" s="59"/>
      <c r="C142" s="59"/>
      <c r="D142" s="59"/>
      <c r="J142" s="59"/>
      <c r="K142" s="59"/>
      <c r="Q142" s="332"/>
    </row>
    <row r="143" spans="1:17" s="48" customFormat="1" ht="12.75" customHeight="1">
      <c r="A143" s="270"/>
      <c r="B143" s="59"/>
      <c r="C143" s="59"/>
      <c r="D143" s="59"/>
      <c r="J143" s="59"/>
      <c r="K143" s="59"/>
      <c r="Q143" s="332"/>
    </row>
    <row r="144" spans="1:17" s="48" customFormat="1" ht="12.75" customHeight="1">
      <c r="A144" s="270"/>
      <c r="B144" s="59"/>
      <c r="C144" s="59"/>
      <c r="D144" s="59"/>
      <c r="J144" s="59"/>
      <c r="K144" s="59"/>
      <c r="Q144" s="332"/>
    </row>
    <row r="145" spans="1:243" s="48" customFormat="1" ht="12.75" customHeight="1">
      <c r="A145" s="270"/>
      <c r="B145" s="59"/>
      <c r="C145" s="59"/>
      <c r="D145" s="59"/>
      <c r="J145" s="59"/>
      <c r="K145" s="59"/>
      <c r="Q145" s="332"/>
    </row>
    <row r="146" spans="1:243" s="48" customFormat="1" ht="12.75" customHeight="1">
      <c r="A146" s="270"/>
      <c r="B146" s="59"/>
      <c r="C146" s="59"/>
      <c r="D146" s="59"/>
      <c r="J146" s="59"/>
      <c r="K146" s="59"/>
      <c r="Q146" s="332"/>
    </row>
    <row r="147" spans="1:243" s="48" customFormat="1" ht="12.75" customHeight="1">
      <c r="A147" s="270"/>
      <c r="B147" s="59"/>
      <c r="C147" s="59"/>
      <c r="D147" s="59"/>
      <c r="J147" s="59"/>
      <c r="K147" s="59"/>
      <c r="Q147" s="332"/>
    </row>
    <row r="148" spans="1:243" s="48" customFormat="1" ht="16.5" customHeight="1">
      <c r="A148" s="270"/>
      <c r="B148" s="59"/>
      <c r="C148" s="59"/>
      <c r="D148" s="59"/>
      <c r="J148" s="59"/>
      <c r="K148" s="59"/>
      <c r="Q148" s="332"/>
    </row>
    <row r="149" spans="1:243" s="48" customFormat="1" ht="16.5" customHeight="1">
      <c r="A149" s="270"/>
      <c r="B149" s="59"/>
      <c r="C149" s="59"/>
      <c r="D149" s="59"/>
      <c r="J149" s="59"/>
      <c r="K149" s="59"/>
      <c r="Q149" s="332"/>
    </row>
    <row r="150" spans="1:243" s="48" customFormat="1" ht="12.75" customHeight="1">
      <c r="A150" s="270"/>
      <c r="B150" s="59"/>
      <c r="C150" s="59"/>
      <c r="D150" s="59"/>
      <c r="J150" s="59"/>
      <c r="K150" s="59"/>
      <c r="Q150" s="332"/>
    </row>
    <row r="151" spans="1:243" s="48" customFormat="1" ht="12.75" customHeight="1">
      <c r="A151" s="270"/>
      <c r="B151" s="59"/>
      <c r="C151" s="59"/>
      <c r="D151" s="59"/>
      <c r="J151" s="59"/>
      <c r="K151" s="59"/>
      <c r="Q151" s="332"/>
    </row>
    <row r="152" spans="1:243" s="48" customFormat="1" ht="12.75" customHeight="1">
      <c r="A152" s="270"/>
      <c r="B152" s="59"/>
      <c r="C152" s="59"/>
      <c r="D152" s="59"/>
      <c r="J152" s="59"/>
      <c r="K152" s="59"/>
      <c r="Q152" s="332"/>
    </row>
    <row r="153" spans="1:243" s="48" customFormat="1" ht="12.75" customHeight="1">
      <c r="A153" s="270"/>
      <c r="B153" s="59"/>
      <c r="C153" s="59"/>
      <c r="D153" s="59"/>
      <c r="J153" s="59"/>
      <c r="K153" s="59"/>
      <c r="Q153" s="268"/>
    </row>
    <row r="154" spans="1:243" s="48" customFormat="1" ht="12.75" customHeight="1">
      <c r="A154" s="270"/>
      <c r="B154" s="59"/>
      <c r="C154" s="59"/>
      <c r="D154" s="59"/>
      <c r="J154" s="59"/>
      <c r="K154" s="59"/>
      <c r="Q154" s="332"/>
    </row>
    <row r="155" spans="1:243" s="48" customFormat="1" ht="16.5" customHeight="1">
      <c r="A155" s="270"/>
      <c r="B155" s="172" t="s">
        <v>112</v>
      </c>
      <c r="C155" s="59"/>
      <c r="D155" s="59"/>
      <c r="J155" s="59"/>
      <c r="K155" s="59"/>
      <c r="Q155" s="332"/>
    </row>
    <row r="156" spans="1:243" s="48" customFormat="1" ht="16.5" customHeight="1">
      <c r="A156" s="270"/>
      <c r="B156" s="172" t="s">
        <v>113</v>
      </c>
      <c r="C156" s="59"/>
      <c r="D156" s="59"/>
      <c r="J156" s="59"/>
      <c r="K156" s="59"/>
      <c r="Q156" s="332"/>
    </row>
    <row r="157" spans="1:243" s="48" customFormat="1" ht="12.75" customHeight="1">
      <c r="A157" s="270"/>
      <c r="B157" s="59"/>
      <c r="C157" s="59"/>
      <c r="D157" s="59"/>
      <c r="J157" s="59"/>
      <c r="K157" s="59"/>
      <c r="Q157" s="332"/>
    </row>
    <row r="158" spans="1:243" s="48" customFormat="1" ht="15">
      <c r="A158" s="270"/>
      <c r="B158" s="104"/>
      <c r="C158" s="59"/>
      <c r="D158" s="59"/>
      <c r="J158" s="59"/>
      <c r="K158" s="59"/>
      <c r="Q158" s="332"/>
    </row>
    <row r="159" spans="1:243" s="48" customFormat="1">
      <c r="A159" s="332"/>
      <c r="C159" s="3"/>
      <c r="D159" s="3"/>
      <c r="E159" s="248"/>
      <c r="F159" s="248"/>
      <c r="G159" s="248"/>
      <c r="H159" s="248"/>
      <c r="I159" s="248"/>
      <c r="J159" s="3"/>
      <c r="K159" s="3"/>
      <c r="L159" s="248"/>
      <c r="M159" s="248"/>
      <c r="N159" s="248"/>
      <c r="O159" s="248"/>
      <c r="Q159" s="332"/>
    </row>
    <row r="160" spans="1:243" s="48" customFormat="1" ht="14.25" customHeight="1">
      <c r="A160" s="332"/>
      <c r="B160" s="495" t="s">
        <v>62</v>
      </c>
      <c r="C160" s="495"/>
      <c r="D160" s="495"/>
      <c r="E160" s="495"/>
      <c r="F160" s="495"/>
      <c r="G160" s="495"/>
      <c r="H160" s="495"/>
      <c r="I160" s="495"/>
      <c r="J160" s="495"/>
      <c r="K160" s="495"/>
      <c r="L160" s="495"/>
      <c r="M160" s="495"/>
      <c r="N160" s="495"/>
      <c r="O160" s="495"/>
      <c r="P160" s="330"/>
      <c r="Q160" s="179"/>
      <c r="R160" s="47"/>
      <c r="S160" s="47"/>
      <c r="T160" s="47"/>
      <c r="U160" s="47"/>
      <c r="V160" s="47"/>
      <c r="W160" s="47"/>
      <c r="X160" s="47"/>
      <c r="Y160" s="47"/>
      <c r="Z160" s="47"/>
      <c r="IE160" s="47"/>
      <c r="IF160" s="47"/>
      <c r="IG160" s="47"/>
      <c r="IH160" s="47"/>
      <c r="II160" s="47"/>
    </row>
    <row r="161" spans="1:243" s="48" customFormat="1" ht="14.25" customHeight="1">
      <c r="A161" s="332"/>
      <c r="B161" s="495" t="s">
        <v>60</v>
      </c>
      <c r="C161" s="495"/>
      <c r="D161" s="495"/>
      <c r="E161" s="495"/>
      <c r="F161" s="495"/>
      <c r="G161" s="495"/>
      <c r="H161" s="495"/>
      <c r="I161" s="495"/>
      <c r="J161" s="495"/>
      <c r="K161" s="495"/>
      <c r="L161" s="495"/>
      <c r="M161" s="495"/>
      <c r="N161" s="495"/>
      <c r="O161" s="495"/>
      <c r="P161" s="330"/>
      <c r="Q161" s="179"/>
      <c r="R161" s="47"/>
      <c r="S161" s="47"/>
      <c r="T161" s="47"/>
      <c r="U161" s="47"/>
      <c r="V161" s="47"/>
      <c r="W161" s="47"/>
      <c r="X161" s="47"/>
      <c r="Y161" s="47"/>
      <c r="Z161" s="47"/>
      <c r="IE161" s="47"/>
      <c r="IF161" s="47"/>
      <c r="IG161" s="47"/>
      <c r="IH161" s="47"/>
      <c r="II161" s="47"/>
    </row>
    <row r="162" spans="1:243" s="48" customFormat="1" ht="5.25" customHeight="1">
      <c r="A162" s="332"/>
      <c r="B162" s="328"/>
      <c r="C162" s="328"/>
      <c r="D162" s="328"/>
      <c r="E162" s="328"/>
      <c r="F162" s="328"/>
      <c r="G162" s="328"/>
      <c r="H162" s="328"/>
      <c r="I162" s="328"/>
      <c r="J162" s="328"/>
      <c r="K162" s="328"/>
      <c r="L162" s="328"/>
      <c r="M162" s="248"/>
      <c r="N162" s="248"/>
      <c r="O162" s="248"/>
      <c r="P162" s="328"/>
      <c r="Q162" s="179"/>
      <c r="R162" s="47"/>
      <c r="S162" s="47"/>
      <c r="T162" s="47"/>
      <c r="U162" s="47"/>
      <c r="V162" s="47"/>
      <c r="W162" s="47"/>
      <c r="X162" s="47"/>
      <c r="Y162" s="47"/>
      <c r="Z162" s="47"/>
      <c r="IE162" s="47"/>
      <c r="IF162" s="47"/>
      <c r="IG162" s="47"/>
      <c r="IH162" s="47"/>
      <c r="II162" s="47"/>
    </row>
    <row r="163" spans="1:243" s="8" customFormat="1" ht="18" customHeight="1">
      <c r="A163" s="283"/>
      <c r="B163" s="475" t="s">
        <v>9</v>
      </c>
      <c r="C163" s="475"/>
      <c r="D163" s="475"/>
      <c r="E163" s="475"/>
      <c r="F163" s="475"/>
      <c r="G163" s="475"/>
      <c r="H163" s="475"/>
      <c r="I163" s="475"/>
      <c r="J163" s="475"/>
      <c r="K163" s="475"/>
      <c r="L163" s="475"/>
      <c r="M163" s="475"/>
      <c r="N163" s="475"/>
      <c r="O163" s="475"/>
      <c r="P163" s="475"/>
      <c r="Q163" s="283"/>
    </row>
    <row r="164" spans="1:243" s="48" customFormat="1" ht="14.25" customHeight="1">
      <c r="A164" s="332"/>
      <c r="B164" s="42" t="s">
        <v>63</v>
      </c>
      <c r="C164" s="328"/>
      <c r="D164" s="328"/>
      <c r="E164" s="328"/>
      <c r="F164" s="328"/>
      <c r="G164" s="328"/>
      <c r="H164" s="328"/>
      <c r="I164" s="328"/>
      <c r="J164" s="328"/>
      <c r="K164" s="328"/>
      <c r="L164" s="328"/>
      <c r="M164" s="248"/>
      <c r="N164" s="248"/>
      <c r="O164" s="248"/>
      <c r="P164" s="328"/>
      <c r="Q164" s="179"/>
      <c r="R164" s="47"/>
      <c r="S164" s="47"/>
      <c r="T164" s="47"/>
      <c r="U164" s="47"/>
      <c r="V164" s="47"/>
      <c r="W164" s="47"/>
      <c r="X164" s="47"/>
      <c r="Y164" s="47"/>
      <c r="Z164" s="47"/>
      <c r="IE164" s="47"/>
      <c r="IF164" s="47"/>
      <c r="IG164" s="47"/>
      <c r="IH164" s="47"/>
      <c r="II164" s="47"/>
    </row>
    <row r="165" spans="1:243" s="48" customFormat="1" ht="14.25" customHeight="1">
      <c r="A165" s="332"/>
      <c r="B165" s="42" t="s">
        <v>64</v>
      </c>
      <c r="C165" s="328"/>
      <c r="D165" s="328"/>
      <c r="E165" s="328"/>
      <c r="F165" s="328"/>
      <c r="G165" s="328"/>
      <c r="H165" s="328"/>
      <c r="I165" s="328"/>
      <c r="J165" s="328"/>
      <c r="K165" s="328"/>
      <c r="L165" s="328"/>
      <c r="M165" s="248"/>
      <c r="N165" s="248"/>
      <c r="O165" s="248"/>
      <c r="P165" s="328"/>
      <c r="Q165" s="179"/>
      <c r="R165" s="47"/>
      <c r="S165" s="47"/>
      <c r="T165" s="47"/>
      <c r="U165" s="47"/>
      <c r="V165" s="47"/>
      <c r="W165" s="47"/>
      <c r="X165" s="47"/>
      <c r="Y165" s="47"/>
      <c r="Z165" s="47"/>
      <c r="IE165" s="47"/>
      <c r="IF165" s="47"/>
      <c r="IG165" s="47"/>
      <c r="IH165" s="47"/>
      <c r="II165" s="47"/>
    </row>
    <row r="166" spans="1:243" s="48" customFormat="1" ht="14.25" customHeight="1">
      <c r="A166" s="332"/>
      <c r="B166" s="42" t="s">
        <v>151</v>
      </c>
      <c r="C166" s="328"/>
      <c r="D166" s="328"/>
      <c r="E166" s="328"/>
      <c r="F166" s="328"/>
      <c r="G166" s="328"/>
      <c r="H166" s="328"/>
      <c r="I166" s="328"/>
      <c r="J166" s="328"/>
      <c r="K166" s="328"/>
      <c r="L166" s="328"/>
      <c r="M166" s="248"/>
      <c r="N166" s="248"/>
      <c r="O166" s="248"/>
      <c r="P166" s="328"/>
      <c r="Q166" s="179"/>
      <c r="R166" s="47"/>
      <c r="S166" s="47"/>
      <c r="T166" s="47"/>
      <c r="U166" s="47"/>
      <c r="V166" s="47"/>
      <c r="W166" s="47"/>
      <c r="X166" s="47"/>
      <c r="Y166" s="47"/>
      <c r="Z166" s="47"/>
      <c r="IE166" s="47"/>
      <c r="IF166" s="47"/>
      <c r="IG166" s="47"/>
      <c r="IH166" s="47"/>
      <c r="II166" s="47"/>
    </row>
    <row r="167" spans="1:243" ht="14.25" customHeight="1">
      <c r="A167" s="332"/>
      <c r="B167" s="42" t="s">
        <v>152</v>
      </c>
      <c r="C167" s="328"/>
      <c r="D167" s="328"/>
      <c r="E167" s="328"/>
      <c r="F167" s="328"/>
      <c r="G167" s="328"/>
      <c r="H167" s="328"/>
      <c r="I167" s="328"/>
      <c r="J167" s="328"/>
      <c r="K167" s="328"/>
      <c r="L167" s="328"/>
      <c r="P167" s="328"/>
      <c r="Q167" s="179"/>
      <c r="R167" s="328"/>
      <c r="S167" s="328"/>
      <c r="T167" s="328"/>
      <c r="U167" s="328"/>
      <c r="V167" s="328"/>
      <c r="W167" s="328"/>
      <c r="X167" s="328"/>
      <c r="Y167" s="328"/>
      <c r="Z167" s="328"/>
      <c r="IE167" s="54"/>
      <c r="IF167" s="54"/>
      <c r="IG167" s="54"/>
      <c r="IH167" s="54"/>
      <c r="II167" s="54"/>
    </row>
    <row r="168" spans="1:243" ht="14.25" customHeight="1">
      <c r="A168" s="332"/>
      <c r="B168" s="42" t="s">
        <v>166</v>
      </c>
      <c r="C168" s="328"/>
      <c r="D168" s="328"/>
      <c r="E168" s="328"/>
      <c r="F168" s="328"/>
      <c r="G168" s="328"/>
      <c r="H168" s="328"/>
      <c r="I168" s="328"/>
      <c r="J168" s="328"/>
      <c r="K168" s="328"/>
      <c r="L168" s="328"/>
      <c r="P168" s="328"/>
      <c r="Q168" s="179"/>
      <c r="R168" s="328"/>
      <c r="S168" s="328"/>
      <c r="T168" s="328"/>
      <c r="U168" s="328"/>
      <c r="V168" s="328"/>
      <c r="W168" s="328"/>
      <c r="X168" s="328"/>
      <c r="Y168" s="328"/>
      <c r="Z168" s="328"/>
      <c r="IE168" s="52"/>
      <c r="IF168" s="52"/>
      <c r="IG168" s="52"/>
      <c r="IH168" s="52"/>
      <c r="II168" s="52"/>
    </row>
    <row r="169" spans="1:243" ht="14.25" customHeight="1">
      <c r="A169" s="332"/>
      <c r="B169" s="42" t="s">
        <v>165</v>
      </c>
      <c r="C169" s="328"/>
      <c r="D169" s="328"/>
      <c r="E169" s="328"/>
      <c r="F169" s="328"/>
      <c r="G169" s="328"/>
      <c r="H169" s="328"/>
      <c r="I169" s="328"/>
      <c r="J169" s="328"/>
      <c r="K169" s="328"/>
      <c r="L169" s="328"/>
      <c r="P169" s="328"/>
      <c r="Q169" s="179"/>
      <c r="R169" s="328"/>
      <c r="S169" s="328"/>
      <c r="T169" s="328"/>
      <c r="U169" s="328"/>
      <c r="V169" s="328"/>
      <c r="W169" s="328"/>
      <c r="X169" s="328"/>
      <c r="Y169" s="328"/>
      <c r="Z169" s="328"/>
      <c r="IE169" s="52"/>
      <c r="IF169" s="52"/>
      <c r="IG169" s="52"/>
      <c r="IH169" s="52"/>
      <c r="II169" s="52"/>
    </row>
    <row r="170" spans="1:243" ht="14.25" customHeight="1">
      <c r="A170" s="332"/>
      <c r="B170" s="42" t="s">
        <v>153</v>
      </c>
      <c r="C170" s="328"/>
      <c r="D170" s="328"/>
      <c r="E170" s="328"/>
      <c r="F170" s="328"/>
      <c r="G170" s="328"/>
      <c r="H170" s="328"/>
      <c r="I170" s="328"/>
      <c r="J170" s="328"/>
      <c r="K170" s="328"/>
      <c r="L170" s="328"/>
      <c r="P170" s="328"/>
      <c r="Q170" s="179"/>
      <c r="R170" s="328"/>
      <c r="S170" s="328"/>
      <c r="T170" s="328"/>
      <c r="U170" s="328"/>
      <c r="V170" s="328"/>
      <c r="W170" s="328"/>
      <c r="X170" s="328"/>
      <c r="Y170" s="328"/>
      <c r="Z170" s="328"/>
    </row>
    <row r="171" spans="1:243" ht="14.25" customHeight="1">
      <c r="A171" s="332"/>
      <c r="B171" s="42" t="s">
        <v>167</v>
      </c>
      <c r="C171" s="328"/>
      <c r="D171" s="328"/>
      <c r="E171" s="328"/>
      <c r="F171" s="328"/>
      <c r="G171" s="328"/>
      <c r="H171" s="328"/>
      <c r="I171" s="328"/>
      <c r="J171" s="328"/>
      <c r="K171" s="328"/>
      <c r="L171" s="328"/>
      <c r="P171" s="328"/>
      <c r="Q171" s="179"/>
      <c r="R171" s="328"/>
      <c r="S171" s="328"/>
      <c r="T171" s="328"/>
      <c r="U171" s="328"/>
      <c r="V171" s="328"/>
      <c r="W171" s="328"/>
      <c r="X171" s="328"/>
      <c r="Y171" s="328"/>
      <c r="Z171" s="328"/>
      <c r="IE171" s="12"/>
      <c r="IF171" s="12"/>
      <c r="IG171" s="12"/>
      <c r="IH171" s="12"/>
      <c r="II171" s="12"/>
    </row>
    <row r="172" spans="1:243" ht="14.25" customHeight="1">
      <c r="A172" s="332"/>
      <c r="B172" s="42" t="s">
        <v>154</v>
      </c>
      <c r="C172" s="328"/>
      <c r="D172" s="328"/>
      <c r="E172" s="328"/>
      <c r="F172" s="328"/>
      <c r="G172" s="328"/>
      <c r="H172" s="328"/>
      <c r="I172" s="328"/>
      <c r="J172" s="328"/>
      <c r="K172" s="328"/>
      <c r="L172" s="328"/>
      <c r="P172" s="328"/>
      <c r="Q172" s="179"/>
      <c r="R172" s="328"/>
      <c r="S172" s="328"/>
      <c r="T172" s="328"/>
      <c r="U172" s="328"/>
      <c r="V172" s="328"/>
      <c r="W172" s="328"/>
      <c r="X172" s="328"/>
      <c r="Y172" s="328"/>
      <c r="Z172" s="328"/>
      <c r="IE172" s="52"/>
      <c r="IF172" s="52"/>
      <c r="IG172" s="52"/>
      <c r="IH172" s="52"/>
      <c r="II172" s="52"/>
    </row>
    <row r="173" spans="1:243" ht="14.25" customHeight="1">
      <c r="A173" s="332"/>
      <c r="B173" s="42" t="s">
        <v>168</v>
      </c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P173" s="328"/>
      <c r="Q173" s="179"/>
      <c r="R173" s="328"/>
      <c r="S173" s="328"/>
      <c r="T173" s="328"/>
      <c r="U173" s="328"/>
      <c r="V173" s="328"/>
      <c r="W173" s="328"/>
      <c r="X173" s="328"/>
      <c r="Y173" s="328"/>
      <c r="Z173" s="328"/>
    </row>
    <row r="174" spans="1:243" ht="14.25" customHeight="1">
      <c r="A174" s="332"/>
      <c r="B174" s="43" t="s">
        <v>155</v>
      </c>
      <c r="C174" s="328"/>
      <c r="D174" s="328"/>
      <c r="E174" s="328"/>
      <c r="F174" s="328"/>
      <c r="G174" s="328"/>
      <c r="H174" s="328"/>
      <c r="I174" s="328"/>
      <c r="J174" s="328"/>
      <c r="K174" s="328"/>
      <c r="L174" s="328"/>
      <c r="P174" s="328"/>
      <c r="Q174" s="179"/>
      <c r="R174" s="328"/>
      <c r="S174" s="328"/>
      <c r="T174" s="328"/>
      <c r="U174" s="328"/>
      <c r="V174" s="328"/>
      <c r="W174" s="328"/>
      <c r="X174" s="328"/>
      <c r="Y174" s="328"/>
      <c r="Z174" s="328"/>
      <c r="IE174" s="52"/>
      <c r="IF174" s="52"/>
      <c r="IG174" s="52"/>
      <c r="IH174" s="52"/>
      <c r="II174" s="52"/>
    </row>
    <row r="175" spans="1:243" ht="14.25" customHeight="1">
      <c r="A175" s="332"/>
      <c r="B175" s="43" t="s">
        <v>39</v>
      </c>
      <c r="C175" s="328"/>
      <c r="D175" s="328"/>
      <c r="E175" s="328"/>
      <c r="F175" s="328"/>
      <c r="G175" s="328"/>
      <c r="H175" s="328"/>
      <c r="I175" s="328"/>
      <c r="J175" s="328"/>
      <c r="K175" s="328"/>
      <c r="L175" s="328"/>
      <c r="P175" s="328"/>
      <c r="Q175" s="179"/>
      <c r="R175" s="328"/>
      <c r="S175" s="328"/>
      <c r="T175" s="328"/>
      <c r="U175" s="328"/>
      <c r="V175" s="328"/>
      <c r="W175" s="328"/>
      <c r="X175" s="328"/>
      <c r="Y175" s="328"/>
      <c r="Z175" s="328"/>
      <c r="IG175" s="54"/>
    </row>
    <row r="176" spans="1:243" ht="14.25" customHeight="1">
      <c r="A176" s="332"/>
      <c r="B176" s="42" t="s">
        <v>65</v>
      </c>
      <c r="C176" s="51"/>
      <c r="D176" s="328"/>
      <c r="E176" s="328"/>
      <c r="F176" s="328"/>
      <c r="G176" s="328"/>
      <c r="H176" s="328"/>
      <c r="I176" s="328"/>
      <c r="J176" s="328"/>
      <c r="K176" s="328"/>
      <c r="L176" s="328"/>
      <c r="P176" s="328"/>
      <c r="Q176" s="179"/>
      <c r="R176" s="328"/>
      <c r="S176" s="328"/>
      <c r="T176" s="328"/>
      <c r="U176" s="328"/>
      <c r="V176" s="328"/>
      <c r="W176" s="328"/>
      <c r="X176" s="328"/>
      <c r="Y176" s="328"/>
      <c r="Z176" s="328"/>
    </row>
    <row r="177" spans="1:26" ht="14.25" customHeight="1">
      <c r="A177" s="332"/>
      <c r="B177" s="43" t="s">
        <v>66</v>
      </c>
      <c r="C177" s="51"/>
      <c r="D177" s="328"/>
      <c r="E177" s="328"/>
      <c r="F177" s="328"/>
      <c r="G177" s="328"/>
      <c r="H177" s="328"/>
      <c r="I177" s="328"/>
      <c r="J177" s="328"/>
      <c r="K177" s="328"/>
      <c r="L177" s="328"/>
      <c r="P177" s="142"/>
      <c r="Q177" s="297"/>
      <c r="R177" s="142"/>
      <c r="S177" s="328"/>
      <c r="T177" s="328"/>
      <c r="U177" s="328"/>
      <c r="V177" s="328"/>
      <c r="W177" s="328"/>
      <c r="X177" s="328"/>
      <c r="Y177" s="328"/>
      <c r="Z177" s="328"/>
    </row>
    <row r="178" spans="1:26" ht="14.25" customHeight="1">
      <c r="A178" s="332"/>
      <c r="B178" s="106" t="s">
        <v>67</v>
      </c>
      <c r="C178" s="51"/>
      <c r="D178" s="328"/>
      <c r="E178" s="328"/>
      <c r="F178" s="328"/>
      <c r="G178" s="328"/>
      <c r="H178" s="328"/>
      <c r="I178" s="328"/>
      <c r="J178" s="328"/>
      <c r="K178" s="328"/>
      <c r="L178" s="328"/>
      <c r="P178" s="141"/>
      <c r="Q178" s="298"/>
      <c r="R178" s="142"/>
      <c r="S178" s="328"/>
      <c r="T178" s="328"/>
      <c r="U178" s="328"/>
      <c r="V178" s="328"/>
      <c r="W178" s="328"/>
      <c r="X178" s="328"/>
      <c r="Y178" s="328"/>
      <c r="Z178" s="328"/>
    </row>
    <row r="179" spans="1:26" ht="20.25" customHeight="1">
      <c r="A179" s="332"/>
      <c r="B179" s="51" t="s">
        <v>68</v>
      </c>
      <c r="C179" s="328"/>
      <c r="D179" s="328"/>
      <c r="E179" s="328"/>
      <c r="F179" s="328"/>
      <c r="G179" s="328"/>
      <c r="H179" s="328"/>
      <c r="I179" s="328"/>
      <c r="J179" s="328"/>
      <c r="K179" s="328"/>
      <c r="L179" s="328"/>
      <c r="P179" s="359"/>
      <c r="Q179" s="345"/>
      <c r="R179" s="141"/>
      <c r="T179" s="328"/>
      <c r="U179" s="328"/>
      <c r="V179" s="328"/>
      <c r="W179" s="328"/>
      <c r="X179" s="328"/>
      <c r="Y179" s="328"/>
      <c r="Z179" s="328"/>
    </row>
    <row r="180" spans="1:26" ht="6" customHeight="1">
      <c r="A180" s="179"/>
      <c r="E180" s="328"/>
      <c r="F180" s="328"/>
      <c r="G180" s="328"/>
      <c r="H180" s="328"/>
      <c r="I180" s="328"/>
      <c r="L180" s="328"/>
      <c r="M180" s="328"/>
      <c r="N180" s="328"/>
      <c r="O180" s="328"/>
      <c r="P180" s="142"/>
      <c r="Q180" s="297"/>
      <c r="R180" s="141"/>
    </row>
    <row r="181" spans="1:26" s="54" customFormat="1" ht="15" customHeight="1">
      <c r="A181" s="285"/>
      <c r="B181" s="134" t="s">
        <v>18</v>
      </c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359"/>
      <c r="Q181" s="345"/>
      <c r="T181" s="248"/>
      <c r="U181" s="248"/>
      <c r="V181" s="248"/>
    </row>
    <row r="182" spans="1:26" s="54" customFormat="1" ht="7.5" customHeight="1">
      <c r="A182" s="285"/>
      <c r="B182" s="134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359"/>
      <c r="Q182" s="345"/>
      <c r="T182" s="248"/>
      <c r="U182" s="248"/>
      <c r="V182" s="248"/>
    </row>
    <row r="183" spans="1:26" s="359" customFormat="1" ht="21" customHeight="1">
      <c r="A183" s="300"/>
      <c r="B183" s="329" t="s">
        <v>98</v>
      </c>
      <c r="C183" s="70" t="s">
        <v>15</v>
      </c>
      <c r="D183" s="69" t="s">
        <v>16</v>
      </c>
      <c r="E183" s="71">
        <v>1</v>
      </c>
      <c r="F183" s="344"/>
      <c r="G183" s="329" t="s">
        <v>102</v>
      </c>
      <c r="H183" s="72" t="s">
        <v>17</v>
      </c>
      <c r="I183" s="69" t="s">
        <v>51</v>
      </c>
      <c r="J183" s="312">
        <v>1.24</v>
      </c>
      <c r="K183" s="344"/>
      <c r="L183" s="329" t="s">
        <v>99</v>
      </c>
      <c r="M183" s="72" t="s">
        <v>44</v>
      </c>
      <c r="N183" s="69" t="s">
        <v>16</v>
      </c>
      <c r="O183" s="312">
        <v>1.78</v>
      </c>
      <c r="Q183" s="345"/>
      <c r="R183" s="141"/>
      <c r="S183" s="141"/>
      <c r="T183" s="141"/>
      <c r="U183" s="141"/>
      <c r="V183" s="141"/>
    </row>
    <row r="184" spans="1:26" s="361" customFormat="1" ht="7.5" customHeight="1">
      <c r="A184" s="223"/>
      <c r="B184" s="360"/>
      <c r="C184" s="360"/>
      <c r="D184" s="360"/>
      <c r="E184" s="360"/>
      <c r="F184" s="360"/>
      <c r="G184" s="360"/>
      <c r="H184" s="360"/>
      <c r="I184" s="360"/>
      <c r="J184" s="360"/>
      <c r="K184" s="360"/>
      <c r="L184" s="360"/>
      <c r="M184" s="360"/>
      <c r="N184" s="360"/>
      <c r="O184" s="360"/>
      <c r="P184" s="360"/>
      <c r="Q184" s="300"/>
      <c r="R184" s="12"/>
      <c r="S184" s="12"/>
      <c r="T184" s="12"/>
      <c r="U184" s="12"/>
      <c r="V184" s="12"/>
    </row>
    <row r="185" spans="1:26" ht="12.75" customHeight="1">
      <c r="B185" s="504" t="s">
        <v>1</v>
      </c>
      <c r="C185" s="504" t="s">
        <v>7</v>
      </c>
      <c r="D185" s="549" t="s">
        <v>8</v>
      </c>
      <c r="E185" s="563"/>
      <c r="F185" s="563"/>
      <c r="G185" s="563"/>
      <c r="H185" s="563"/>
      <c r="I185" s="563"/>
      <c r="J185" s="564"/>
      <c r="K185" s="568" t="s">
        <v>50</v>
      </c>
      <c r="L185" s="504" t="s">
        <v>3</v>
      </c>
      <c r="M185" s="506" t="s">
        <v>131</v>
      </c>
      <c r="N185" s="572"/>
      <c r="O185" s="571" t="s">
        <v>132</v>
      </c>
      <c r="P185" s="508" t="s">
        <v>2</v>
      </c>
      <c r="Q185" s="298"/>
    </row>
    <row r="186" spans="1:26" s="52" customFormat="1" ht="27.75" customHeight="1">
      <c r="A186" s="277"/>
      <c r="B186" s="505"/>
      <c r="C186" s="562"/>
      <c r="D186" s="565"/>
      <c r="E186" s="566"/>
      <c r="F186" s="566"/>
      <c r="G186" s="566"/>
      <c r="H186" s="566"/>
      <c r="I186" s="566"/>
      <c r="J186" s="567"/>
      <c r="K186" s="569"/>
      <c r="L186" s="505"/>
      <c r="M186" s="573"/>
      <c r="N186" s="574"/>
      <c r="O186" s="571"/>
      <c r="P186" s="511"/>
      <c r="Q186" s="287"/>
      <c r="S186" s="348" t="str">
        <f>C13</f>
        <v>USD</v>
      </c>
      <c r="T186" s="349" t="str">
        <f>IF(S186&lt;&gt;0,S186,"")</f>
        <v>USD</v>
      </c>
      <c r="U186" s="350">
        <f>$E$13</f>
        <v>1</v>
      </c>
    </row>
    <row r="187" spans="1:26" ht="17.25" customHeight="1">
      <c r="A187" s="136"/>
      <c r="B187" s="218">
        <v>1</v>
      </c>
      <c r="C187" s="137">
        <v>1</v>
      </c>
      <c r="D187" s="587" t="s">
        <v>69</v>
      </c>
      <c r="E187" s="588"/>
      <c r="F187" s="588"/>
      <c r="G187" s="588"/>
      <c r="H187" s="588"/>
      <c r="I187" s="588"/>
      <c r="J187" s="589"/>
      <c r="K187" s="327" t="s">
        <v>15</v>
      </c>
      <c r="L187" s="216">
        <v>1200</v>
      </c>
      <c r="M187" s="585">
        <f>C187*L187</f>
        <v>1200</v>
      </c>
      <c r="N187" s="586"/>
      <c r="O187" s="331">
        <f>IF(M187&lt;&gt;0,INDEX($U$186:$U$189,MATCH(K187,$T$186:$T$189,0))*M187,"")</f>
        <v>1200</v>
      </c>
      <c r="P187" s="194"/>
      <c r="Q187" s="268"/>
      <c r="S187" s="348">
        <f>H13</f>
        <v>0</v>
      </c>
      <c r="T187" s="349" t="str">
        <f>IF(S187&lt;&gt;0,S187,"")</f>
        <v/>
      </c>
      <c r="U187" s="350">
        <f>$J$13</f>
        <v>0</v>
      </c>
    </row>
    <row r="188" spans="1:26" ht="17.25" customHeight="1">
      <c r="A188" s="136"/>
      <c r="B188" s="218" t="s">
        <v>11</v>
      </c>
      <c r="C188" s="137">
        <v>1</v>
      </c>
      <c r="D188" s="587" t="s">
        <v>46</v>
      </c>
      <c r="E188" s="588"/>
      <c r="F188" s="588"/>
      <c r="G188" s="588"/>
      <c r="H188" s="588"/>
      <c r="I188" s="588"/>
      <c r="J188" s="589"/>
      <c r="K188" s="327" t="s">
        <v>17</v>
      </c>
      <c r="L188" s="216">
        <v>240</v>
      </c>
      <c r="M188" s="585">
        <f>C188*L188</f>
        <v>240</v>
      </c>
      <c r="N188" s="586"/>
      <c r="O188" s="331">
        <f>M188*J183</f>
        <v>297.60000000000002</v>
      </c>
      <c r="P188" s="194"/>
      <c r="Q188" s="269"/>
      <c r="S188" s="351" t="s">
        <v>44</v>
      </c>
      <c r="T188" s="349" t="str">
        <f>IF(S188&lt;&gt;0,S188,"")</f>
        <v>GBP</v>
      </c>
      <c r="U188" s="350">
        <f>$O$13</f>
        <v>0</v>
      </c>
    </row>
    <row r="189" spans="1:26" ht="17.25" customHeight="1">
      <c r="A189" s="136"/>
      <c r="B189" s="218">
        <v>2</v>
      </c>
      <c r="C189" s="137">
        <v>1</v>
      </c>
      <c r="D189" s="587" t="s">
        <v>70</v>
      </c>
      <c r="E189" s="588"/>
      <c r="F189" s="588"/>
      <c r="G189" s="588"/>
      <c r="H189" s="588"/>
      <c r="I189" s="588"/>
      <c r="J189" s="589"/>
      <c r="K189" s="327" t="s">
        <v>44</v>
      </c>
      <c r="L189" s="216">
        <v>456</v>
      </c>
      <c r="M189" s="585">
        <f>C189*L189</f>
        <v>456</v>
      </c>
      <c r="N189" s="586"/>
      <c r="O189" s="331">
        <f>IF(M189&lt;&gt;0,INDEX($U$186:$U$189,MATCH(K189,$T$186:$T$189,0))*M189,"")</f>
        <v>0</v>
      </c>
      <c r="P189" s="194"/>
      <c r="Q189" s="269"/>
      <c r="S189" s="351"/>
      <c r="T189" s="349"/>
      <c r="U189" s="350"/>
    </row>
    <row r="190" spans="1:26" ht="17.25" customHeight="1">
      <c r="A190" s="136"/>
      <c r="B190" s="218" t="s">
        <v>48</v>
      </c>
      <c r="C190" s="137">
        <v>1</v>
      </c>
      <c r="D190" s="587" t="s">
        <v>46</v>
      </c>
      <c r="E190" s="588"/>
      <c r="F190" s="588"/>
      <c r="G190" s="588"/>
      <c r="H190" s="588"/>
      <c r="I190" s="588"/>
      <c r="J190" s="589"/>
      <c r="K190" s="327" t="s">
        <v>44</v>
      </c>
      <c r="L190" s="216">
        <v>45</v>
      </c>
      <c r="M190" s="585">
        <f>C190*L190</f>
        <v>45</v>
      </c>
      <c r="N190" s="586"/>
      <c r="O190" s="331">
        <f>IF(M190&lt;&gt;0,INDEX($U$186:$U$189,MATCH(K190,$T$186:$T$189,0))*M190,"")</f>
        <v>0</v>
      </c>
      <c r="P190" s="194"/>
      <c r="Q190" s="269"/>
      <c r="S190" s="351"/>
      <c r="T190" s="349"/>
      <c r="U190" s="350"/>
    </row>
    <row r="191" spans="1:26" ht="18.75" customHeight="1">
      <c r="B191" s="201"/>
      <c r="C191" s="219"/>
      <c r="D191" s="336"/>
      <c r="E191" s="138"/>
      <c r="F191" s="138"/>
      <c r="G191" s="138"/>
      <c r="H191" s="138"/>
      <c r="I191" s="590"/>
      <c r="J191" s="590"/>
      <c r="K191" s="590"/>
      <c r="L191" s="590"/>
      <c r="M191" s="583" t="s">
        <v>5</v>
      </c>
      <c r="N191" s="584"/>
      <c r="O191" s="257">
        <f>SUM(O187:O190)</f>
        <v>1497.6</v>
      </c>
      <c r="P191" s="194"/>
      <c r="Q191" s="269"/>
      <c r="S191" s="349"/>
      <c r="T191" s="349"/>
      <c r="U191" s="350"/>
    </row>
    <row r="192" spans="1:26" s="18" customFormat="1" ht="5.25" customHeight="1">
      <c r="A192" s="270"/>
      <c r="B192" s="14"/>
      <c r="C192" s="14"/>
      <c r="D192" s="14"/>
      <c r="E192" s="1"/>
      <c r="F192" s="1"/>
      <c r="G192" s="1"/>
      <c r="H192" s="1"/>
      <c r="I192" s="1"/>
      <c r="J192" s="1"/>
      <c r="K192" s="14"/>
      <c r="L192" s="14"/>
      <c r="M192" s="139"/>
      <c r="N192" s="139"/>
      <c r="O192" s="139"/>
      <c r="P192" s="155"/>
      <c r="Q192" s="352"/>
      <c r="R192" s="362"/>
    </row>
    <row r="193" spans="1:19" s="52" customFormat="1" ht="23.25" customHeight="1">
      <c r="A193" s="277"/>
      <c r="B193" s="580" t="s">
        <v>61</v>
      </c>
      <c r="C193" s="581"/>
      <c r="D193" s="581"/>
      <c r="E193" s="581"/>
      <c r="F193" s="581"/>
      <c r="G193" s="581"/>
      <c r="H193" s="581"/>
      <c r="I193" s="581"/>
      <c r="J193" s="581"/>
      <c r="K193" s="581"/>
      <c r="L193" s="581"/>
      <c r="M193" s="581"/>
      <c r="N193" s="581"/>
      <c r="O193" s="581"/>
      <c r="P193" s="582"/>
      <c r="Q193" s="354"/>
      <c r="R193" s="248"/>
      <c r="S193" s="248"/>
    </row>
    <row r="194" spans="1:19" ht="12.75" customHeight="1">
      <c r="B194" s="338" t="str">
        <f>B112</f>
        <v>FAPESP, AGOSTO DE 2015</v>
      </c>
      <c r="C194" s="217"/>
      <c r="D194" s="217"/>
      <c r="P194" s="249"/>
      <c r="Q194" s="183"/>
    </row>
    <row r="195" spans="1:19" ht="11.25" hidden="1" customHeight="1">
      <c r="A195" s="179"/>
      <c r="E195" s="328"/>
      <c r="F195" s="328"/>
      <c r="G195" s="328"/>
      <c r="H195" s="328"/>
      <c r="I195" s="328"/>
      <c r="L195" s="328"/>
      <c r="M195" s="328"/>
      <c r="N195" s="328"/>
      <c r="O195" s="328"/>
      <c r="P195" s="328"/>
    </row>
    <row r="196" spans="1:19" hidden="1"/>
    <row r="197" spans="1:19" hidden="1"/>
    <row r="198" spans="1:19" hidden="1"/>
    <row r="199" spans="1:19" hidden="1"/>
    <row r="200" spans="1:19" hidden="1"/>
    <row r="201" spans="1:19" hidden="1"/>
    <row r="202" spans="1:19" hidden="1"/>
    <row r="203" spans="1:19"/>
    <row r="204" spans="1:19"/>
    <row r="205" spans="1:19"/>
    <row r="206" spans="1:19"/>
    <row r="207" spans="1:19"/>
    <row r="208" spans="1:19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AgYGRKEBOh7z9J8tS8zBlHtnmXPgdRiSvQdBBbKJt0f0adSa8aNwfO8Qceo4kIK1U73KurMFCga7a7RlrFxwrg==" saltValue="0FhWVDY8qMPOj3Hcga/R4A==" spinCount="100000" sheet="1" objects="1" scenarios="1"/>
  <mergeCells count="208">
    <mergeCell ref="L4:P6"/>
    <mergeCell ref="D83:J83"/>
    <mergeCell ref="M92:N92"/>
    <mergeCell ref="D75:J75"/>
    <mergeCell ref="D73:J73"/>
    <mergeCell ref="M73:N73"/>
    <mergeCell ref="D70:J70"/>
    <mergeCell ref="D101:J101"/>
    <mergeCell ref="M101:N101"/>
    <mergeCell ref="D84:J84"/>
    <mergeCell ref="D85:J85"/>
    <mergeCell ref="D86:J86"/>
    <mergeCell ref="D91:J91"/>
    <mergeCell ref="D79:J79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D20:J21"/>
    <mergeCell ref="K20:K21"/>
    <mergeCell ref="M34:N34"/>
    <mergeCell ref="D35:J35"/>
    <mergeCell ref="B10:C10"/>
    <mergeCell ref="D10:F10"/>
    <mergeCell ref="B17:C17"/>
    <mergeCell ref="B20:B21"/>
    <mergeCell ref="C20:C21"/>
    <mergeCell ref="D44:J44"/>
    <mergeCell ref="M46:N46"/>
    <mergeCell ref="M47:N47"/>
    <mergeCell ref="M54:N54"/>
    <mergeCell ref="M45:N45"/>
    <mergeCell ref="D45:J45"/>
    <mergeCell ref="D50:J50"/>
    <mergeCell ref="D47:J47"/>
    <mergeCell ref="D26:J26"/>
    <mergeCell ref="M26:N26"/>
    <mergeCell ref="M52:N52"/>
    <mergeCell ref="M37:N37"/>
    <mergeCell ref="D36:J36"/>
    <mergeCell ref="D49:J49"/>
    <mergeCell ref="D48:J48"/>
    <mergeCell ref="L20:L21"/>
    <mergeCell ref="M20:N21"/>
    <mergeCell ref="D38:J38"/>
    <mergeCell ref="M38:N38"/>
    <mergeCell ref="M51:N51"/>
    <mergeCell ref="M50:N50"/>
    <mergeCell ref="D55:J55"/>
    <mergeCell ref="D57:J57"/>
    <mergeCell ref="D58:J58"/>
    <mergeCell ref="M58:N58"/>
    <mergeCell ref="M65:N65"/>
    <mergeCell ref="M57:N57"/>
    <mergeCell ref="M55:N55"/>
    <mergeCell ref="D52:J52"/>
    <mergeCell ref="D51:J51"/>
    <mergeCell ref="L63:L64"/>
    <mergeCell ref="M63:N64"/>
    <mergeCell ref="D39:J39"/>
    <mergeCell ref="M39:N39"/>
    <mergeCell ref="D40:J40"/>
    <mergeCell ref="M40:N40"/>
    <mergeCell ref="M48:N48"/>
    <mergeCell ref="M49:N49"/>
    <mergeCell ref="D43:J43"/>
    <mergeCell ref="M44:N44"/>
    <mergeCell ref="M43:N43"/>
    <mergeCell ref="P185:P18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M107:N107"/>
    <mergeCell ref="D109:J109"/>
    <mergeCell ref="M109:N109"/>
    <mergeCell ref="B161:O161"/>
    <mergeCell ref="M81:N81"/>
    <mergeCell ref="B163:P163"/>
    <mergeCell ref="M91:N91"/>
    <mergeCell ref="M96:N96"/>
    <mergeCell ref="O185:O186"/>
    <mergeCell ref="M185:N186"/>
    <mergeCell ref="L185:L186"/>
    <mergeCell ref="K185:K186"/>
    <mergeCell ref="M100:N100"/>
    <mergeCell ref="M76:N76"/>
    <mergeCell ref="M74:N74"/>
    <mergeCell ref="D71:J71"/>
    <mergeCell ref="M75:N75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82:J82"/>
    <mergeCell ref="M69:N69"/>
    <mergeCell ref="M70:N70"/>
    <mergeCell ref="M105:N105"/>
    <mergeCell ref="D108:J108"/>
    <mergeCell ref="D107:J107"/>
    <mergeCell ref="O63:O64"/>
    <mergeCell ref="D77:J77"/>
    <mergeCell ref="D68:J68"/>
    <mergeCell ref="M71:N71"/>
    <mergeCell ref="M72:N72"/>
    <mergeCell ref="D74:J74"/>
    <mergeCell ref="D65:J65"/>
    <mergeCell ref="D67:J67"/>
    <mergeCell ref="M67:N67"/>
    <mergeCell ref="M68:N68"/>
    <mergeCell ref="P20:P21"/>
    <mergeCell ref="M53:N53"/>
    <mergeCell ref="D106:J106"/>
    <mergeCell ref="M106:N106"/>
    <mergeCell ref="B160:O160"/>
    <mergeCell ref="D105:J105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B63:B64"/>
    <mergeCell ref="C63:C64"/>
    <mergeCell ref="D63:J64"/>
    <mergeCell ref="K63:K64"/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D54:J54"/>
    <mergeCell ref="D53:J53"/>
    <mergeCell ref="P63:P64"/>
    <mergeCell ref="D37:J37"/>
    <mergeCell ref="D46:J46"/>
    <mergeCell ref="D33:J33"/>
    <mergeCell ref="M33:N33"/>
    <mergeCell ref="D34:J34"/>
  </mergeCells>
  <conditionalFormatting sqref="L187:M190 L65:L109 L22:L58">
    <cfRule type="cellIs" dxfId="35" priority="57" stopIfTrue="1" operator="equal">
      <formula>0</formula>
    </cfRule>
  </conditionalFormatting>
  <conditionalFormatting sqref="D187:H190">
    <cfRule type="cellIs" dxfId="34" priority="56" stopIfTrue="1" operator="equal">
      <formula>0</formula>
    </cfRule>
  </conditionalFormatting>
  <conditionalFormatting sqref="O191">
    <cfRule type="cellIs" dxfId="33" priority="54" stopIfTrue="1" operator="equal">
      <formula>0</formula>
    </cfRule>
  </conditionalFormatting>
  <conditionalFormatting sqref="C183 J183 H183 M183 E183 O183 M15 J13 H13 O13 M13 C13 E13 C15 E15 J15 H15 O15">
    <cfRule type="cellIs" dxfId="32" priority="53" stopIfTrue="1" operator="equal">
      <formula>0</formula>
    </cfRule>
  </conditionalFormatting>
  <conditionalFormatting sqref="B187:C190 K187:K190 C22:H55 C65:H109 C56:D58 K22:K58 K65:K109">
    <cfRule type="cellIs" dxfId="31" priority="52" stopIfTrue="1" operator="equal">
      <formula>""</formula>
    </cfRule>
  </conditionalFormatting>
  <conditionalFormatting sqref="O22:O58 O65:O109">
    <cfRule type="cellIs" dxfId="30" priority="48" stopIfTrue="1" operator="equal">
      <formula>""</formula>
    </cfRule>
  </conditionalFormatting>
  <conditionalFormatting sqref="D17 M65:N109 M22:N58">
    <cfRule type="cellIs" dxfId="29" priority="43" stopIfTrue="1" operator="equal">
      <formula>""</formula>
    </cfRule>
  </conditionalFormatting>
  <conditionalFormatting sqref="F8:L8">
    <cfRule type="cellIs" dxfId="28" priority="28" stopIfTrue="1" operator="equal">
      <formula>""</formula>
    </cfRule>
  </conditionalFormatting>
  <conditionalFormatting sqref="M65:N109 M22:N58">
    <cfRule type="cellIs" dxfId="27" priority="15" operator="equal">
      <formula>0</formula>
    </cfRule>
  </conditionalFormatting>
  <conditionalFormatting sqref="D10:F10">
    <cfRule type="cellIs" dxfId="26" priority="13" stopIfTrue="1" operator="equal">
      <formula>""</formula>
    </cfRule>
  </conditionalFormatting>
  <conditionalFormatting sqref="D10 F8:P8">
    <cfRule type="cellIs" dxfId="25" priority="7" stopIfTrue="1" operator="equal">
      <formula>""</formula>
    </cfRule>
  </conditionalFormatting>
  <conditionalFormatting sqref="B65:B109">
    <cfRule type="cellIs" dxfId="24" priority="2" operator="equal">
      <formula>""</formula>
    </cfRule>
  </conditionalFormatting>
  <conditionalFormatting sqref="B22:B58">
    <cfRule type="cellIs" dxfId="23" priority="1" operator="equal">
      <formula>""</formula>
    </cfRule>
  </conditionalFormatting>
  <dataValidations xWindow="840" yWindow="462" count="18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 O22:O58 O65:O109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2:C58 C65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$S$186:$S$188</formula1>
    </dataValidation>
    <dataValidation allowBlank="1" showInputMessage="1" showErrorMessage="1" promptTitle="EXEMPLO:" prompt="USD, EUR, GBP, JPY" sqref="M183 C183 M13 M15 C13 C15"/>
    <dataValidation allowBlank="1" showInputMessage="1" showErrorMessage="1" promptTitle="EXEMPLO:" prompt="USD, EUR, GBP, JPY_x000a_" sqref="H183 H15 H13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allowBlank="1" showInputMessage="1" showErrorMessage="1" prompt="DIGITE O NOME NA PRIMEIRA PLANILHA 1-MPN" sqref="F9 E8 E11:F11 G9:I11 K9:L11 J9 J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O13 E15 J15 O15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65:N109 M22:N58">
      <formula1>0.1</formula1>
      <formula2>999999999.999999</formula2>
    </dataValidation>
    <dataValidation allowBlank="1" showErrorMessage="1" sqref="J10"/>
    <dataValidation type="list" allowBlank="1" showErrorMessage="1" sqref="K22:K58 K65:K109">
      <formula1>$T$22:$T$27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282" customWidth="1"/>
    <col min="2" max="2" width="5.85546875" style="36" customWidth="1"/>
    <col min="3" max="3" width="5.140625" style="110" customWidth="1"/>
    <col min="4" max="4" width="9.28515625" style="110" customWidth="1"/>
    <col min="5" max="5" width="10.5703125" style="110" customWidth="1"/>
    <col min="6" max="8" width="8" style="38" customWidth="1"/>
    <col min="9" max="9" width="7.28515625" style="38" customWidth="1"/>
    <col min="10" max="10" width="5" style="38" customWidth="1"/>
    <col min="11" max="11" width="7.5703125" style="38" customWidth="1"/>
    <col min="12" max="12" width="6.5703125" style="38" customWidth="1"/>
    <col min="13" max="13" width="7.7109375" style="110" customWidth="1"/>
    <col min="14" max="14" width="5.28515625" style="110" customWidth="1"/>
    <col min="15" max="15" width="15.5703125" style="110" customWidth="1"/>
    <col min="16" max="16" width="16.5703125" style="38" customWidth="1"/>
    <col min="17" max="17" width="14.140625" style="20" customWidth="1"/>
    <col min="18" max="18" width="2.28515625" style="265" customWidth="1"/>
    <col min="19" max="19" width="7.5703125" style="36" hidden="1" customWidth="1"/>
    <col min="20" max="16384" width="0" style="36" hidden="1"/>
  </cols>
  <sheetData>
    <row r="1" spans="1:243" s="4" customFormat="1" ht="31.5" customHeight="1">
      <c r="A1" s="267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7"/>
      <c r="R1" s="261"/>
    </row>
    <row r="2" spans="1:243" s="4" customFormat="1" ht="12.75" customHeight="1">
      <c r="A2" s="273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7"/>
      <c r="R2" s="261"/>
    </row>
    <row r="3" spans="1:243" s="4" customFormat="1" ht="12.75" customHeight="1">
      <c r="A3" s="273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47"/>
      <c r="R3" s="261"/>
    </row>
    <row r="4" spans="1:243" s="4" customFormat="1" ht="12.75" customHeight="1">
      <c r="A4" s="273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473" t="str">
        <f>'1-MCN'!L4</f>
        <v>Chamada de Propostas FAPESP-FINEP 2015</v>
      </c>
      <c r="O4" s="473"/>
      <c r="P4" s="473"/>
      <c r="Q4" s="473"/>
      <c r="R4" s="410"/>
    </row>
    <row r="5" spans="1:243" s="4" customFormat="1" ht="12.75" customHeight="1">
      <c r="A5" s="273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473"/>
      <c r="O5" s="473"/>
      <c r="P5" s="473"/>
      <c r="Q5" s="473"/>
      <c r="R5" s="410"/>
    </row>
    <row r="6" spans="1:243" s="4" customFormat="1" ht="19.5" customHeight="1">
      <c r="A6" s="274"/>
      <c r="B6" s="242" t="s">
        <v>205</v>
      </c>
      <c r="C6" s="176"/>
      <c r="D6" s="176"/>
      <c r="E6" s="176"/>
      <c r="F6" s="176"/>
      <c r="G6" s="176"/>
      <c r="H6" s="176"/>
      <c r="I6" s="176"/>
      <c r="J6" s="176"/>
      <c r="N6" s="473"/>
      <c r="O6" s="473"/>
      <c r="P6" s="473"/>
      <c r="Q6" s="473"/>
      <c r="R6" s="410"/>
      <c r="S6" s="40"/>
      <c r="T6" s="40"/>
      <c r="U6" s="40"/>
      <c r="V6" s="40"/>
      <c r="W6" s="40"/>
      <c r="X6" s="40"/>
      <c r="Y6" s="47"/>
    </row>
    <row r="7" spans="1:243" s="4" customFormat="1" ht="6" customHeight="1">
      <c r="A7" s="274"/>
      <c r="B7" s="176"/>
      <c r="C7" s="176"/>
      <c r="D7" s="176"/>
      <c r="E7" s="176"/>
      <c r="F7" s="176"/>
      <c r="G7" s="176"/>
      <c r="H7" s="176"/>
      <c r="I7" s="176"/>
      <c r="J7" s="176"/>
      <c r="Q7" s="47"/>
      <c r="R7" s="288"/>
      <c r="S7" s="227"/>
      <c r="T7" s="227"/>
      <c r="U7" s="227"/>
      <c r="V7" s="227"/>
      <c r="W7" s="227"/>
      <c r="X7" s="227"/>
      <c r="Y7" s="47"/>
    </row>
    <row r="8" spans="1:243" s="4" customFormat="1" ht="19.5" customHeight="1">
      <c r="A8" s="274"/>
      <c r="B8" s="5" t="s">
        <v>114</v>
      </c>
      <c r="C8" s="29"/>
      <c r="D8" s="7"/>
      <c r="E8" s="7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261"/>
      <c r="S8" s="321"/>
      <c r="T8" s="227"/>
      <c r="U8" s="227"/>
      <c r="V8" s="227"/>
      <c r="W8" s="227"/>
      <c r="X8" s="227"/>
      <c r="Y8" s="47"/>
    </row>
    <row r="9" spans="1:243" s="4" customFormat="1" ht="6.75" customHeight="1">
      <c r="A9" s="274"/>
      <c r="B9" s="229"/>
      <c r="C9" s="29"/>
      <c r="D9" s="7"/>
      <c r="E9" s="7"/>
      <c r="F9" s="231"/>
      <c r="G9" s="231"/>
      <c r="H9" s="231"/>
      <c r="I9" s="231"/>
      <c r="J9" s="231"/>
      <c r="K9" s="231"/>
      <c r="L9" s="231"/>
      <c r="M9" s="231"/>
      <c r="N9" s="231"/>
      <c r="O9" s="231"/>
      <c r="Q9" s="47"/>
      <c r="R9" s="288"/>
      <c r="S9" s="227"/>
      <c r="T9" s="227"/>
      <c r="U9" s="227"/>
      <c r="V9" s="227"/>
      <c r="W9" s="227"/>
      <c r="X9" s="227"/>
      <c r="Y9" s="47"/>
    </row>
    <row r="10" spans="1:243" s="4" customFormat="1" ht="19.5" customHeight="1">
      <c r="A10" s="274"/>
      <c r="B10" s="229" t="s">
        <v>0</v>
      </c>
      <c r="C10" s="176"/>
      <c r="D10" s="176"/>
      <c r="E10" s="442"/>
      <c r="F10" s="442"/>
      <c r="G10" s="442"/>
      <c r="H10" s="176"/>
      <c r="I10" s="176"/>
      <c r="J10" s="176"/>
      <c r="R10" s="261"/>
    </row>
    <row r="11" spans="1:243" s="30" customFormat="1" ht="6.75" customHeight="1">
      <c r="A11" s="273"/>
      <c r="B11" s="4"/>
      <c r="C11" s="47"/>
      <c r="D11" s="60"/>
      <c r="E11" s="60"/>
      <c r="F11" s="61"/>
      <c r="G11" s="61"/>
      <c r="H11" s="61"/>
      <c r="I11" s="61"/>
      <c r="J11" s="61"/>
      <c r="K11" s="61"/>
      <c r="L11" s="61"/>
      <c r="M11" s="60"/>
      <c r="N11" s="60"/>
      <c r="O11" s="61"/>
      <c r="P11" s="61"/>
      <c r="Q11" s="61"/>
      <c r="R11" s="261"/>
    </row>
    <row r="12" spans="1:243" s="2" customFormat="1" ht="5.25" customHeight="1">
      <c r="A12" s="182"/>
      <c r="B12" s="5"/>
      <c r="C12" s="6"/>
      <c r="D12" s="7"/>
      <c r="E12" s="7"/>
      <c r="F12" s="29"/>
      <c r="G12" s="29"/>
      <c r="H12" s="29"/>
      <c r="I12" s="29"/>
      <c r="J12" s="29"/>
      <c r="K12" s="29"/>
      <c r="L12" s="29"/>
      <c r="M12" s="28"/>
      <c r="N12" s="28"/>
      <c r="O12" s="28"/>
      <c r="P12" s="152"/>
      <c r="Q12" s="152"/>
      <c r="R12" s="273"/>
    </row>
    <row r="13" spans="1:243" s="4" customFormat="1" ht="19.5" customHeight="1">
      <c r="A13" s="273"/>
      <c r="B13" s="603" t="s">
        <v>107</v>
      </c>
      <c r="C13" s="604"/>
      <c r="D13" s="451" t="str">
        <f>IF(SUM(P16:P58:P65:P108)=0,"",SUM(P16:P58:P65:P108))</f>
        <v/>
      </c>
      <c r="E13" s="451"/>
      <c r="F13" s="451"/>
      <c r="G13" s="451"/>
      <c r="H13" s="98"/>
      <c r="I13" s="98"/>
      <c r="J13" s="98"/>
      <c r="K13" s="98"/>
      <c r="L13" s="409" t="s">
        <v>195</v>
      </c>
      <c r="M13" s="98"/>
      <c r="N13" s="98"/>
      <c r="O13" s="98"/>
      <c r="P13" s="98"/>
      <c r="Q13" s="98"/>
      <c r="R13" s="261"/>
    </row>
    <row r="14" spans="1:243" s="77" customFormat="1" ht="6.75" customHeight="1">
      <c r="A14" s="287"/>
      <c r="B14" s="12"/>
      <c r="C14" s="14"/>
      <c r="D14" s="14"/>
      <c r="E14" s="14"/>
      <c r="F14" s="1"/>
      <c r="G14" s="1"/>
      <c r="H14" s="1"/>
      <c r="I14" s="1"/>
      <c r="J14" s="1"/>
      <c r="K14" s="1"/>
      <c r="L14" s="1"/>
      <c r="M14" s="14"/>
      <c r="N14" s="14"/>
      <c r="O14" s="14"/>
      <c r="P14" s="1"/>
      <c r="Q14" s="65"/>
      <c r="R14" s="264"/>
      <c r="S14" s="96"/>
      <c r="T14" s="96"/>
      <c r="U14" s="96"/>
      <c r="V14" s="96"/>
      <c r="W14" s="96"/>
      <c r="X14" s="96"/>
    </row>
    <row r="15" spans="1:243" s="78" customFormat="1" ht="30.75" customHeight="1">
      <c r="A15" s="277"/>
      <c r="B15" s="593" t="s">
        <v>1</v>
      </c>
      <c r="C15" s="593"/>
      <c r="D15" s="224" t="s">
        <v>7</v>
      </c>
      <c r="E15" s="597" t="s">
        <v>8</v>
      </c>
      <c r="F15" s="598"/>
      <c r="G15" s="598"/>
      <c r="H15" s="598"/>
      <c r="I15" s="598"/>
      <c r="J15" s="598"/>
      <c r="K15" s="598"/>
      <c r="L15" s="598"/>
      <c r="M15" s="598"/>
      <c r="N15" s="599"/>
      <c r="O15" s="225" t="s">
        <v>3</v>
      </c>
      <c r="P15" s="317" t="s">
        <v>4</v>
      </c>
      <c r="Q15" s="224" t="s">
        <v>2</v>
      </c>
      <c r="R15" s="290"/>
      <c r="S15" s="88"/>
      <c r="T15" s="88"/>
      <c r="U15" s="88"/>
      <c r="V15" s="88"/>
      <c r="W15" s="88"/>
      <c r="X15" s="88"/>
    </row>
    <row r="16" spans="1:243" customFormat="1" ht="23.85" customHeight="1">
      <c r="A16" s="184"/>
      <c r="B16" s="591"/>
      <c r="C16" s="591"/>
      <c r="D16" s="150"/>
      <c r="E16" s="592"/>
      <c r="F16" s="592"/>
      <c r="G16" s="592"/>
      <c r="H16" s="592"/>
      <c r="I16" s="592"/>
      <c r="J16" s="592"/>
      <c r="K16" s="592"/>
      <c r="L16" s="592"/>
      <c r="M16" s="592"/>
      <c r="N16" s="592"/>
      <c r="O16" s="233"/>
      <c r="P16" s="234" t="str">
        <f t="shared" ref="P16:P28" si="0">IF(O16*D16=0,"",O16*D16)</f>
        <v/>
      </c>
      <c r="Q16" s="45"/>
      <c r="R16" s="280"/>
      <c r="S16" s="4"/>
      <c r="T16" s="4"/>
      <c r="U16" s="4"/>
      <c r="V16" s="4"/>
      <c r="W16" s="4"/>
      <c r="X16" s="4"/>
      <c r="IH16" s="68"/>
      <c r="II16" s="17"/>
    </row>
    <row r="17" spans="1:243" customFormat="1" ht="23.85" customHeight="1">
      <c r="A17" s="184"/>
      <c r="B17" s="591"/>
      <c r="C17" s="591"/>
      <c r="D17" s="150"/>
      <c r="E17" s="592"/>
      <c r="F17" s="592"/>
      <c r="G17" s="592"/>
      <c r="H17" s="592"/>
      <c r="I17" s="592"/>
      <c r="J17" s="592"/>
      <c r="K17" s="592"/>
      <c r="L17" s="592"/>
      <c r="M17" s="592"/>
      <c r="N17" s="592"/>
      <c r="O17" s="233"/>
      <c r="P17" s="234" t="str">
        <f t="shared" si="0"/>
        <v/>
      </c>
      <c r="Q17" s="45"/>
      <c r="R17" s="280"/>
      <c r="S17" s="4"/>
      <c r="T17" s="4"/>
      <c r="U17" s="4"/>
      <c r="V17" s="4"/>
      <c r="W17" s="4"/>
      <c r="X17" s="4"/>
      <c r="IH17" s="68"/>
      <c r="II17" s="17"/>
    </row>
    <row r="18" spans="1:243" customFormat="1" ht="23.85" customHeight="1">
      <c r="A18" s="184"/>
      <c r="B18" s="591"/>
      <c r="C18" s="591"/>
      <c r="D18" s="150"/>
      <c r="E18" s="592"/>
      <c r="F18" s="592"/>
      <c r="G18" s="592"/>
      <c r="H18" s="592"/>
      <c r="I18" s="592"/>
      <c r="J18" s="592"/>
      <c r="K18" s="592"/>
      <c r="L18" s="592"/>
      <c r="M18" s="592"/>
      <c r="N18" s="592"/>
      <c r="O18" s="233"/>
      <c r="P18" s="234" t="str">
        <f t="shared" si="0"/>
        <v/>
      </c>
      <c r="Q18" s="45"/>
      <c r="R18" s="280"/>
      <c r="S18" s="4"/>
      <c r="T18" s="4"/>
      <c r="U18" s="4"/>
      <c r="V18" s="4"/>
      <c r="W18" s="4"/>
      <c r="X18" s="4"/>
      <c r="IH18" s="17"/>
      <c r="II18" s="17"/>
    </row>
    <row r="19" spans="1:243" customFormat="1" ht="23.85" customHeight="1">
      <c r="A19" s="184"/>
      <c r="B19" s="591"/>
      <c r="C19" s="591"/>
      <c r="D19" s="150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233"/>
      <c r="P19" s="234" t="str">
        <f t="shared" si="0"/>
        <v/>
      </c>
      <c r="Q19" s="45"/>
      <c r="R19" s="280"/>
      <c r="S19" s="4"/>
      <c r="T19" s="4"/>
      <c r="U19" s="4"/>
      <c r="V19" s="4"/>
      <c r="W19" s="4"/>
      <c r="X19" s="4"/>
      <c r="IH19" s="17"/>
      <c r="II19" s="17"/>
    </row>
    <row r="20" spans="1:243" customFormat="1" ht="23.85" customHeight="1">
      <c r="A20" s="184"/>
      <c r="B20" s="591"/>
      <c r="C20" s="591"/>
      <c r="D20" s="150"/>
      <c r="E20" s="592"/>
      <c r="F20" s="592"/>
      <c r="G20" s="592"/>
      <c r="H20" s="592"/>
      <c r="I20" s="592"/>
      <c r="J20" s="592"/>
      <c r="K20" s="592"/>
      <c r="L20" s="592"/>
      <c r="M20" s="592"/>
      <c r="N20" s="592"/>
      <c r="O20" s="233"/>
      <c r="P20" s="234" t="str">
        <f t="shared" si="0"/>
        <v/>
      </c>
      <c r="Q20" s="45"/>
      <c r="R20" s="280"/>
      <c r="S20" s="4"/>
      <c r="T20" s="4"/>
      <c r="U20" s="4"/>
      <c r="V20" s="4"/>
      <c r="W20" s="4"/>
      <c r="X20" s="4"/>
    </row>
    <row r="21" spans="1:243" customFormat="1" ht="23.85" customHeight="1">
      <c r="A21" s="184"/>
      <c r="B21" s="591"/>
      <c r="C21" s="591"/>
      <c r="D21" s="150"/>
      <c r="E21" s="592"/>
      <c r="F21" s="592"/>
      <c r="G21" s="592"/>
      <c r="H21" s="592"/>
      <c r="I21" s="592"/>
      <c r="J21" s="592"/>
      <c r="K21" s="592"/>
      <c r="L21" s="592"/>
      <c r="M21" s="592"/>
      <c r="N21" s="592"/>
      <c r="O21" s="233"/>
      <c r="P21" s="234" t="str">
        <f t="shared" si="0"/>
        <v/>
      </c>
      <c r="Q21" s="45"/>
      <c r="R21" s="280"/>
      <c r="S21" s="4"/>
      <c r="T21" s="4"/>
      <c r="U21" s="4"/>
      <c r="V21" s="4"/>
      <c r="W21" s="4"/>
      <c r="X21" s="4"/>
    </row>
    <row r="22" spans="1:243" customFormat="1" ht="23.85" customHeight="1">
      <c r="A22" s="184"/>
      <c r="B22" s="591"/>
      <c r="C22" s="591"/>
      <c r="D22" s="150"/>
      <c r="E22" s="592"/>
      <c r="F22" s="592"/>
      <c r="G22" s="592"/>
      <c r="H22" s="592"/>
      <c r="I22" s="592"/>
      <c r="J22" s="592"/>
      <c r="K22" s="592"/>
      <c r="L22" s="592"/>
      <c r="M22" s="592"/>
      <c r="N22" s="592"/>
      <c r="O22" s="233"/>
      <c r="P22" s="234" t="str">
        <f t="shared" si="0"/>
        <v/>
      </c>
      <c r="Q22" s="45"/>
      <c r="R22" s="280"/>
      <c r="S22" s="4"/>
      <c r="T22" s="4"/>
      <c r="U22" s="4"/>
      <c r="V22" s="4"/>
      <c r="W22" s="4"/>
      <c r="X22" s="4"/>
    </row>
    <row r="23" spans="1:243" customFormat="1" ht="23.85" customHeight="1">
      <c r="A23" s="184"/>
      <c r="B23" s="591"/>
      <c r="C23" s="591"/>
      <c r="D23" s="150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233"/>
      <c r="P23" s="234" t="str">
        <f t="shared" si="0"/>
        <v/>
      </c>
      <c r="Q23" s="45"/>
      <c r="R23" s="280"/>
      <c r="S23" s="4"/>
      <c r="T23" s="4"/>
      <c r="U23" s="4"/>
      <c r="V23" s="4"/>
      <c r="W23" s="4"/>
      <c r="X23" s="4"/>
    </row>
    <row r="24" spans="1:243" customFormat="1" ht="23.85" customHeight="1">
      <c r="A24" s="184"/>
      <c r="B24" s="591"/>
      <c r="C24" s="591"/>
      <c r="D24" s="150"/>
      <c r="E24" s="592"/>
      <c r="F24" s="592"/>
      <c r="G24" s="592"/>
      <c r="H24" s="592"/>
      <c r="I24" s="592"/>
      <c r="J24" s="592"/>
      <c r="K24" s="592"/>
      <c r="L24" s="592"/>
      <c r="M24" s="592"/>
      <c r="N24" s="592"/>
      <c r="O24" s="233"/>
      <c r="P24" s="234" t="str">
        <f t="shared" si="0"/>
        <v/>
      </c>
      <c r="Q24" s="45"/>
      <c r="R24" s="280"/>
      <c r="S24" s="4"/>
      <c r="T24" s="4"/>
      <c r="U24" s="4"/>
      <c r="V24" s="4"/>
      <c r="W24" s="4"/>
      <c r="X24" s="4"/>
    </row>
    <row r="25" spans="1:243" customFormat="1" ht="23.85" customHeight="1">
      <c r="A25" s="184"/>
      <c r="B25" s="591"/>
      <c r="C25" s="591"/>
      <c r="D25" s="150"/>
      <c r="E25" s="592"/>
      <c r="F25" s="592"/>
      <c r="G25" s="592"/>
      <c r="H25" s="592"/>
      <c r="I25" s="592"/>
      <c r="J25" s="592"/>
      <c r="K25" s="592"/>
      <c r="L25" s="592"/>
      <c r="M25" s="592"/>
      <c r="N25" s="592"/>
      <c r="O25" s="233"/>
      <c r="P25" s="234" t="str">
        <f t="shared" si="0"/>
        <v/>
      </c>
      <c r="Q25" s="45"/>
      <c r="R25" s="280"/>
      <c r="S25" s="4"/>
      <c r="T25" s="4"/>
      <c r="U25" s="4"/>
      <c r="V25" s="4"/>
      <c r="W25" s="4"/>
      <c r="X25" s="4"/>
    </row>
    <row r="26" spans="1:243" customFormat="1" ht="23.85" customHeight="1">
      <c r="A26" s="184"/>
      <c r="B26" s="591"/>
      <c r="C26" s="591"/>
      <c r="D26" s="150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233"/>
      <c r="P26" s="234" t="str">
        <f t="shared" si="0"/>
        <v/>
      </c>
      <c r="Q26" s="45"/>
      <c r="R26" s="280"/>
      <c r="S26" s="4"/>
      <c r="T26" s="4"/>
      <c r="U26" s="4"/>
      <c r="V26" s="4"/>
      <c r="W26" s="4"/>
      <c r="X26" s="4"/>
    </row>
    <row r="27" spans="1:243" customFormat="1" ht="23.85" customHeight="1">
      <c r="A27" s="184"/>
      <c r="B27" s="591"/>
      <c r="C27" s="591"/>
      <c r="D27" s="150"/>
      <c r="E27" s="592"/>
      <c r="F27" s="592"/>
      <c r="G27" s="592"/>
      <c r="H27" s="592"/>
      <c r="I27" s="592"/>
      <c r="J27" s="592"/>
      <c r="K27" s="592"/>
      <c r="L27" s="592"/>
      <c r="M27" s="592"/>
      <c r="N27" s="592"/>
      <c r="O27" s="233"/>
      <c r="P27" s="234" t="str">
        <f t="shared" si="0"/>
        <v/>
      </c>
      <c r="Q27" s="45"/>
      <c r="R27" s="280"/>
      <c r="S27" s="4"/>
      <c r="T27" s="4"/>
      <c r="U27" s="4"/>
      <c r="V27" s="4"/>
      <c r="W27" s="4"/>
      <c r="X27" s="4"/>
    </row>
    <row r="28" spans="1:243" s="208" customFormat="1" ht="23.85" customHeight="1">
      <c r="A28" s="184"/>
      <c r="B28" s="591"/>
      <c r="C28" s="591"/>
      <c r="D28" s="150"/>
      <c r="E28" s="592"/>
      <c r="F28" s="592"/>
      <c r="G28" s="592"/>
      <c r="H28" s="592"/>
      <c r="I28" s="592"/>
      <c r="J28" s="592"/>
      <c r="K28" s="592"/>
      <c r="L28" s="592"/>
      <c r="M28" s="592"/>
      <c r="N28" s="592"/>
      <c r="O28" s="233"/>
      <c r="P28" s="234" t="str">
        <f t="shared" si="0"/>
        <v/>
      </c>
      <c r="Q28" s="45"/>
      <c r="R28" s="280"/>
      <c r="S28" s="4"/>
      <c r="T28" s="4"/>
      <c r="U28" s="4"/>
      <c r="V28" s="4"/>
      <c r="W28" s="4"/>
      <c r="X28" s="4"/>
      <c r="IH28" s="68"/>
      <c r="II28" s="17"/>
    </row>
    <row r="29" spans="1:243" s="208" customFormat="1" ht="23.85" customHeight="1">
      <c r="A29" s="184"/>
      <c r="B29" s="591"/>
      <c r="C29" s="591"/>
      <c r="D29" s="150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233"/>
      <c r="P29" s="234" t="str">
        <f t="shared" ref="P29:P39" si="1">IF(O29*D29=0,"",O29*D29)</f>
        <v/>
      </c>
      <c r="Q29" s="45"/>
      <c r="R29" s="280"/>
      <c r="S29" s="4"/>
      <c r="T29" s="4"/>
      <c r="U29" s="4"/>
      <c r="V29" s="4"/>
      <c r="W29" s="4"/>
      <c r="X29" s="4"/>
      <c r="IH29" s="68"/>
      <c r="II29" s="17"/>
    </row>
    <row r="30" spans="1:243" s="208" customFormat="1" ht="23.85" customHeight="1">
      <c r="A30" s="184"/>
      <c r="B30" s="591"/>
      <c r="C30" s="591"/>
      <c r="D30" s="150"/>
      <c r="E30" s="592"/>
      <c r="F30" s="592"/>
      <c r="G30" s="592"/>
      <c r="H30" s="592"/>
      <c r="I30" s="592"/>
      <c r="J30" s="592"/>
      <c r="K30" s="592"/>
      <c r="L30" s="592"/>
      <c r="M30" s="592"/>
      <c r="N30" s="592"/>
      <c r="O30" s="233"/>
      <c r="P30" s="234" t="str">
        <f t="shared" si="1"/>
        <v/>
      </c>
      <c r="Q30" s="45"/>
      <c r="R30" s="280"/>
      <c r="S30" s="4"/>
      <c r="T30" s="4"/>
      <c r="U30" s="4"/>
      <c r="V30" s="4"/>
      <c r="W30" s="4"/>
      <c r="X30" s="4"/>
      <c r="IH30" s="17"/>
      <c r="II30" s="17"/>
    </row>
    <row r="31" spans="1:243" s="208" customFormat="1" ht="23.85" customHeight="1">
      <c r="A31" s="184"/>
      <c r="B31" s="591"/>
      <c r="C31" s="591"/>
      <c r="D31" s="150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233"/>
      <c r="P31" s="234" t="str">
        <f t="shared" si="1"/>
        <v/>
      </c>
      <c r="Q31" s="45"/>
      <c r="R31" s="280"/>
      <c r="S31" s="4"/>
      <c r="T31" s="4"/>
      <c r="U31" s="4"/>
      <c r="V31" s="4"/>
      <c r="W31" s="4"/>
      <c r="X31" s="4"/>
      <c r="IH31" s="17"/>
      <c r="II31" s="17"/>
    </row>
    <row r="32" spans="1:243" s="208" customFormat="1" ht="23.85" customHeight="1">
      <c r="A32" s="184"/>
      <c r="B32" s="591"/>
      <c r="C32" s="591"/>
      <c r="D32" s="150"/>
      <c r="E32" s="592"/>
      <c r="F32" s="592"/>
      <c r="G32" s="592"/>
      <c r="H32" s="592"/>
      <c r="I32" s="592"/>
      <c r="J32" s="592"/>
      <c r="K32" s="592"/>
      <c r="L32" s="592"/>
      <c r="M32" s="592"/>
      <c r="N32" s="592"/>
      <c r="O32" s="233"/>
      <c r="P32" s="234" t="str">
        <f t="shared" si="1"/>
        <v/>
      </c>
      <c r="Q32" s="45"/>
      <c r="R32" s="280"/>
      <c r="S32" s="4"/>
      <c r="T32" s="4"/>
      <c r="U32" s="4"/>
      <c r="V32" s="4"/>
      <c r="W32" s="4"/>
      <c r="X32" s="4"/>
    </row>
    <row r="33" spans="1:243" s="208" customFormat="1" ht="23.85" customHeight="1">
      <c r="A33" s="184"/>
      <c r="B33" s="591"/>
      <c r="C33" s="591"/>
      <c r="D33" s="150"/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233"/>
      <c r="P33" s="234" t="str">
        <f t="shared" si="1"/>
        <v/>
      </c>
      <c r="Q33" s="45"/>
      <c r="R33" s="280"/>
      <c r="S33" s="4"/>
      <c r="T33" s="4"/>
      <c r="U33" s="4"/>
      <c r="V33" s="4"/>
      <c r="W33" s="4"/>
      <c r="X33" s="4"/>
    </row>
    <row r="34" spans="1:243" s="208" customFormat="1" ht="23.85" customHeight="1">
      <c r="A34" s="184"/>
      <c r="B34" s="591"/>
      <c r="C34" s="591"/>
      <c r="D34" s="150"/>
      <c r="E34" s="592"/>
      <c r="F34" s="592"/>
      <c r="G34" s="592"/>
      <c r="H34" s="592"/>
      <c r="I34" s="592"/>
      <c r="J34" s="592"/>
      <c r="K34" s="592"/>
      <c r="L34" s="592"/>
      <c r="M34" s="592"/>
      <c r="N34" s="592"/>
      <c r="O34" s="233"/>
      <c r="P34" s="234" t="str">
        <f t="shared" si="1"/>
        <v/>
      </c>
      <c r="Q34" s="45"/>
      <c r="R34" s="280"/>
      <c r="S34" s="4"/>
      <c r="T34" s="4"/>
      <c r="U34" s="4"/>
      <c r="V34" s="4"/>
      <c r="W34" s="4"/>
      <c r="X34" s="4"/>
    </row>
    <row r="35" spans="1:243" s="208" customFormat="1" ht="23.85" customHeight="1">
      <c r="A35" s="184"/>
      <c r="B35" s="591"/>
      <c r="C35" s="591"/>
      <c r="D35" s="150"/>
      <c r="E35" s="592"/>
      <c r="F35" s="592"/>
      <c r="G35" s="592"/>
      <c r="H35" s="592"/>
      <c r="I35" s="592"/>
      <c r="J35" s="592"/>
      <c r="K35" s="592"/>
      <c r="L35" s="592"/>
      <c r="M35" s="592"/>
      <c r="N35" s="592"/>
      <c r="O35" s="233"/>
      <c r="P35" s="234" t="str">
        <f t="shared" si="1"/>
        <v/>
      </c>
      <c r="Q35" s="45"/>
      <c r="R35" s="280"/>
      <c r="S35" s="4"/>
      <c r="T35" s="4"/>
      <c r="U35" s="4"/>
      <c r="V35" s="4"/>
      <c r="W35" s="4"/>
      <c r="X35" s="4"/>
    </row>
    <row r="36" spans="1:243" s="208" customFormat="1" ht="23.85" customHeight="1">
      <c r="A36" s="184"/>
      <c r="B36" s="591"/>
      <c r="C36" s="591"/>
      <c r="D36" s="150"/>
      <c r="E36" s="592"/>
      <c r="F36" s="592"/>
      <c r="G36" s="592"/>
      <c r="H36" s="592"/>
      <c r="I36" s="592"/>
      <c r="J36" s="592"/>
      <c r="K36" s="592"/>
      <c r="L36" s="592"/>
      <c r="M36" s="592"/>
      <c r="N36" s="592"/>
      <c r="O36" s="233"/>
      <c r="P36" s="234" t="str">
        <f t="shared" si="1"/>
        <v/>
      </c>
      <c r="Q36" s="45"/>
      <c r="R36" s="280"/>
      <c r="S36" s="4"/>
      <c r="T36" s="4"/>
      <c r="U36" s="4"/>
      <c r="V36" s="4"/>
      <c r="W36" s="4"/>
      <c r="X36" s="4"/>
    </row>
    <row r="37" spans="1:243" s="208" customFormat="1" ht="23.85" customHeight="1">
      <c r="A37" s="184"/>
      <c r="B37" s="591"/>
      <c r="C37" s="591"/>
      <c r="D37" s="150"/>
      <c r="E37" s="592"/>
      <c r="F37" s="592"/>
      <c r="G37" s="592"/>
      <c r="H37" s="592"/>
      <c r="I37" s="592"/>
      <c r="J37" s="592"/>
      <c r="K37" s="592"/>
      <c r="L37" s="592"/>
      <c r="M37" s="592"/>
      <c r="N37" s="592"/>
      <c r="O37" s="233"/>
      <c r="P37" s="234" t="str">
        <f t="shared" si="1"/>
        <v/>
      </c>
      <c r="Q37" s="45"/>
      <c r="R37" s="280"/>
      <c r="S37" s="4"/>
      <c r="T37" s="4"/>
      <c r="U37" s="4"/>
      <c r="V37" s="4"/>
      <c r="W37" s="4"/>
      <c r="X37" s="4"/>
    </row>
    <row r="38" spans="1:243" s="208" customFormat="1" ht="23.85" customHeight="1">
      <c r="A38" s="184"/>
      <c r="B38" s="591"/>
      <c r="C38" s="591"/>
      <c r="D38" s="150"/>
      <c r="E38" s="592"/>
      <c r="F38" s="592"/>
      <c r="G38" s="592"/>
      <c r="H38" s="592"/>
      <c r="I38" s="592"/>
      <c r="J38" s="592"/>
      <c r="K38" s="592"/>
      <c r="L38" s="592"/>
      <c r="M38" s="592"/>
      <c r="N38" s="592"/>
      <c r="O38" s="233"/>
      <c r="P38" s="234" t="str">
        <f t="shared" si="1"/>
        <v/>
      </c>
      <c r="Q38" s="45"/>
      <c r="R38" s="280"/>
      <c r="S38" s="4"/>
      <c r="T38" s="4"/>
      <c r="U38" s="4"/>
      <c r="V38" s="4"/>
      <c r="W38" s="4"/>
      <c r="X38" s="4"/>
    </row>
    <row r="39" spans="1:243" s="208" customFormat="1" ht="23.85" customHeight="1">
      <c r="A39" s="184"/>
      <c r="B39" s="591"/>
      <c r="C39" s="591"/>
      <c r="D39" s="150"/>
      <c r="E39" s="592"/>
      <c r="F39" s="592"/>
      <c r="G39" s="592"/>
      <c r="H39" s="592"/>
      <c r="I39" s="592"/>
      <c r="J39" s="592"/>
      <c r="K39" s="592"/>
      <c r="L39" s="592"/>
      <c r="M39" s="592"/>
      <c r="N39" s="592"/>
      <c r="O39" s="233"/>
      <c r="P39" s="234" t="str">
        <f t="shared" si="1"/>
        <v/>
      </c>
      <c r="Q39" s="45"/>
      <c r="R39" s="280"/>
      <c r="S39" s="4"/>
      <c r="T39" s="4"/>
      <c r="U39" s="4"/>
      <c r="V39" s="4"/>
      <c r="W39" s="4"/>
      <c r="X39" s="4"/>
    </row>
    <row r="40" spans="1:243" s="208" customFormat="1" ht="23.85" customHeight="1">
      <c r="A40" s="184"/>
      <c r="B40" s="591"/>
      <c r="C40" s="591"/>
      <c r="D40" s="150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233"/>
      <c r="P40" s="234" t="str">
        <f>IF(O40*D40=0,"",O40*D40)</f>
        <v/>
      </c>
      <c r="Q40" s="45"/>
      <c r="R40" s="280"/>
      <c r="S40" s="4"/>
      <c r="T40" s="4"/>
      <c r="U40" s="4"/>
      <c r="V40" s="4"/>
      <c r="W40" s="4"/>
      <c r="X40" s="4"/>
      <c r="IH40" s="68"/>
      <c r="II40" s="17"/>
    </row>
    <row r="41" spans="1:243" s="208" customFormat="1" ht="23.85" customHeight="1">
      <c r="A41" s="184"/>
      <c r="B41" s="591"/>
      <c r="C41" s="591"/>
      <c r="D41" s="150"/>
      <c r="E41" s="592"/>
      <c r="F41" s="592"/>
      <c r="G41" s="592"/>
      <c r="H41" s="592"/>
      <c r="I41" s="592"/>
      <c r="J41" s="592"/>
      <c r="K41" s="592"/>
      <c r="L41" s="592"/>
      <c r="M41" s="592"/>
      <c r="N41" s="592"/>
      <c r="O41" s="233"/>
      <c r="P41" s="234" t="str">
        <f t="shared" ref="P41:P51" si="2">IF(O41*D41=0,"",O41*D41)</f>
        <v/>
      </c>
      <c r="Q41" s="45"/>
      <c r="R41" s="280"/>
      <c r="S41" s="4"/>
      <c r="T41" s="4"/>
      <c r="U41" s="4"/>
      <c r="V41" s="4"/>
      <c r="W41" s="4"/>
      <c r="X41" s="4"/>
      <c r="IH41" s="68"/>
      <c r="II41" s="17"/>
    </row>
    <row r="42" spans="1:243" s="208" customFormat="1" ht="23.85" customHeight="1">
      <c r="A42" s="184"/>
      <c r="B42" s="591"/>
      <c r="C42" s="591"/>
      <c r="D42" s="150"/>
      <c r="E42" s="592"/>
      <c r="F42" s="592"/>
      <c r="G42" s="592"/>
      <c r="H42" s="592"/>
      <c r="I42" s="592"/>
      <c r="J42" s="592"/>
      <c r="K42" s="592"/>
      <c r="L42" s="592"/>
      <c r="M42" s="592"/>
      <c r="N42" s="592"/>
      <c r="O42" s="233"/>
      <c r="P42" s="234" t="str">
        <f t="shared" si="2"/>
        <v/>
      </c>
      <c r="Q42" s="45"/>
      <c r="R42" s="280"/>
      <c r="S42" s="4"/>
      <c r="T42" s="4"/>
      <c r="U42" s="4"/>
      <c r="V42" s="4"/>
      <c r="W42" s="4"/>
      <c r="X42" s="4"/>
      <c r="IH42" s="17"/>
      <c r="II42" s="17"/>
    </row>
    <row r="43" spans="1:243" s="208" customFormat="1" ht="23.85" customHeight="1">
      <c r="A43" s="184"/>
      <c r="B43" s="591"/>
      <c r="C43" s="591"/>
      <c r="D43" s="150"/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233"/>
      <c r="P43" s="234" t="str">
        <f t="shared" si="2"/>
        <v/>
      </c>
      <c r="Q43" s="45"/>
      <c r="R43" s="280"/>
      <c r="S43" s="4"/>
      <c r="T43" s="4"/>
      <c r="U43" s="4"/>
      <c r="V43" s="4"/>
      <c r="W43" s="4"/>
      <c r="X43" s="4"/>
      <c r="IH43" s="17"/>
      <c r="II43" s="17"/>
    </row>
    <row r="44" spans="1:243" s="208" customFormat="1" ht="23.85" customHeight="1">
      <c r="A44" s="184"/>
      <c r="B44" s="591"/>
      <c r="C44" s="591"/>
      <c r="D44" s="150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233"/>
      <c r="P44" s="234" t="str">
        <f t="shared" si="2"/>
        <v/>
      </c>
      <c r="Q44" s="45"/>
      <c r="R44" s="280"/>
      <c r="S44" s="4"/>
      <c r="T44" s="4"/>
      <c r="U44" s="4"/>
      <c r="V44" s="4"/>
      <c r="W44" s="4"/>
      <c r="X44" s="4"/>
    </row>
    <row r="45" spans="1:243" s="208" customFormat="1" ht="23.85" customHeight="1">
      <c r="A45" s="184"/>
      <c r="B45" s="591"/>
      <c r="C45" s="591"/>
      <c r="D45" s="150"/>
      <c r="E45" s="592"/>
      <c r="F45" s="592"/>
      <c r="G45" s="592"/>
      <c r="H45" s="592"/>
      <c r="I45" s="592"/>
      <c r="J45" s="592"/>
      <c r="K45" s="592"/>
      <c r="L45" s="592"/>
      <c r="M45" s="592"/>
      <c r="N45" s="592"/>
      <c r="O45" s="233"/>
      <c r="P45" s="234" t="str">
        <f t="shared" si="2"/>
        <v/>
      </c>
      <c r="Q45" s="45"/>
      <c r="R45" s="280"/>
      <c r="S45" s="4"/>
      <c r="T45" s="4"/>
      <c r="U45" s="4"/>
      <c r="V45" s="4"/>
      <c r="W45" s="4"/>
      <c r="X45" s="4"/>
    </row>
    <row r="46" spans="1:243" s="208" customFormat="1" ht="23.85" customHeight="1">
      <c r="A46" s="184"/>
      <c r="B46" s="591"/>
      <c r="C46" s="591"/>
      <c r="D46" s="150"/>
      <c r="E46" s="592"/>
      <c r="F46" s="592"/>
      <c r="G46" s="592"/>
      <c r="H46" s="592"/>
      <c r="I46" s="592"/>
      <c r="J46" s="592"/>
      <c r="K46" s="592"/>
      <c r="L46" s="592"/>
      <c r="M46" s="592"/>
      <c r="N46" s="592"/>
      <c r="O46" s="233"/>
      <c r="P46" s="234" t="str">
        <f t="shared" si="2"/>
        <v/>
      </c>
      <c r="Q46" s="45"/>
      <c r="R46" s="280"/>
      <c r="S46" s="4"/>
      <c r="T46" s="4"/>
      <c r="U46" s="4"/>
      <c r="V46" s="4"/>
      <c r="W46" s="4"/>
      <c r="X46" s="4"/>
    </row>
    <row r="47" spans="1:243" s="208" customFormat="1" ht="23.85" customHeight="1">
      <c r="A47" s="184"/>
      <c r="B47" s="591"/>
      <c r="C47" s="591"/>
      <c r="D47" s="150"/>
      <c r="E47" s="592"/>
      <c r="F47" s="592"/>
      <c r="G47" s="592"/>
      <c r="H47" s="592"/>
      <c r="I47" s="592"/>
      <c r="J47" s="592"/>
      <c r="K47" s="592"/>
      <c r="L47" s="592"/>
      <c r="M47" s="592"/>
      <c r="N47" s="592"/>
      <c r="O47" s="233"/>
      <c r="P47" s="234" t="str">
        <f t="shared" si="2"/>
        <v/>
      </c>
      <c r="Q47" s="45"/>
      <c r="R47" s="280"/>
      <c r="S47" s="4"/>
      <c r="T47" s="4"/>
      <c r="U47" s="4"/>
      <c r="V47" s="4"/>
      <c r="W47" s="4"/>
      <c r="X47" s="4"/>
    </row>
    <row r="48" spans="1:243" s="208" customFormat="1" ht="23.85" customHeight="1">
      <c r="A48" s="184"/>
      <c r="B48" s="591"/>
      <c r="C48" s="591"/>
      <c r="D48" s="150"/>
      <c r="E48" s="592"/>
      <c r="F48" s="592"/>
      <c r="G48" s="592"/>
      <c r="H48" s="592"/>
      <c r="I48" s="592"/>
      <c r="J48" s="592"/>
      <c r="K48" s="592"/>
      <c r="L48" s="592"/>
      <c r="M48" s="592"/>
      <c r="N48" s="592"/>
      <c r="O48" s="233"/>
      <c r="P48" s="234" t="str">
        <f t="shared" si="2"/>
        <v/>
      </c>
      <c r="Q48" s="45"/>
      <c r="R48" s="280"/>
      <c r="S48" s="4"/>
      <c r="T48" s="4"/>
      <c r="U48" s="4"/>
      <c r="V48" s="4"/>
      <c r="W48" s="4"/>
      <c r="X48" s="4"/>
    </row>
    <row r="49" spans="1:24" s="208" customFormat="1" ht="23.85" customHeight="1">
      <c r="A49" s="184"/>
      <c r="B49" s="591"/>
      <c r="C49" s="591"/>
      <c r="D49" s="150"/>
      <c r="E49" s="592"/>
      <c r="F49" s="592"/>
      <c r="G49" s="592"/>
      <c r="H49" s="592"/>
      <c r="I49" s="592"/>
      <c r="J49" s="592"/>
      <c r="K49" s="592"/>
      <c r="L49" s="592"/>
      <c r="M49" s="592"/>
      <c r="N49" s="592"/>
      <c r="O49" s="233"/>
      <c r="P49" s="234" t="str">
        <f t="shared" si="2"/>
        <v/>
      </c>
      <c r="Q49" s="45"/>
      <c r="R49" s="280"/>
      <c r="S49" s="4"/>
      <c r="T49" s="4"/>
      <c r="U49" s="4"/>
      <c r="V49" s="4"/>
      <c r="W49" s="4"/>
      <c r="X49" s="4"/>
    </row>
    <row r="50" spans="1:24" s="208" customFormat="1" ht="23.85" customHeight="1">
      <c r="A50" s="184"/>
      <c r="B50" s="591"/>
      <c r="C50" s="591"/>
      <c r="D50" s="150"/>
      <c r="E50" s="592"/>
      <c r="F50" s="592"/>
      <c r="G50" s="592"/>
      <c r="H50" s="592"/>
      <c r="I50" s="592"/>
      <c r="J50" s="592"/>
      <c r="K50" s="592"/>
      <c r="L50" s="592"/>
      <c r="M50" s="592"/>
      <c r="N50" s="592"/>
      <c r="O50" s="233"/>
      <c r="P50" s="234" t="str">
        <f t="shared" si="2"/>
        <v/>
      </c>
      <c r="Q50" s="45"/>
      <c r="R50" s="280"/>
      <c r="S50" s="4"/>
      <c r="T50" s="4"/>
      <c r="U50" s="4"/>
      <c r="V50" s="4"/>
      <c r="W50" s="4"/>
      <c r="X50" s="4"/>
    </row>
    <row r="51" spans="1:24" s="208" customFormat="1" ht="23.85" customHeight="1">
      <c r="A51" s="184"/>
      <c r="B51" s="591"/>
      <c r="C51" s="591"/>
      <c r="D51" s="150"/>
      <c r="E51" s="592"/>
      <c r="F51" s="592"/>
      <c r="G51" s="592"/>
      <c r="H51" s="592"/>
      <c r="I51" s="592"/>
      <c r="J51" s="592"/>
      <c r="K51" s="592"/>
      <c r="L51" s="592"/>
      <c r="M51" s="592"/>
      <c r="N51" s="592"/>
      <c r="O51" s="233"/>
      <c r="P51" s="234" t="str">
        <f t="shared" si="2"/>
        <v/>
      </c>
      <c r="Q51" s="45"/>
      <c r="R51" s="280"/>
      <c r="S51" s="4"/>
      <c r="T51" s="4"/>
      <c r="U51" s="4"/>
      <c r="V51" s="4"/>
      <c r="W51" s="4"/>
      <c r="X51" s="4"/>
    </row>
    <row r="52" spans="1:24" customFormat="1" ht="23.85" customHeight="1">
      <c r="A52" s="184"/>
      <c r="B52" s="591"/>
      <c r="C52" s="591"/>
      <c r="D52" s="150"/>
      <c r="E52" s="592"/>
      <c r="F52" s="592"/>
      <c r="G52" s="592"/>
      <c r="H52" s="592"/>
      <c r="I52" s="592"/>
      <c r="J52" s="592"/>
      <c r="K52" s="592"/>
      <c r="L52" s="592"/>
      <c r="M52" s="592"/>
      <c r="N52" s="592"/>
      <c r="O52" s="233"/>
      <c r="P52" s="234" t="str">
        <f t="shared" ref="P52:P58" si="3">IF(O52*D52=0,"",O52*D52)</f>
        <v/>
      </c>
      <c r="Q52" s="45"/>
      <c r="R52" s="280"/>
      <c r="S52" s="4"/>
      <c r="T52" s="4"/>
      <c r="U52" s="4"/>
      <c r="V52" s="4"/>
      <c r="W52" s="4"/>
      <c r="X52" s="4"/>
    </row>
    <row r="53" spans="1:24" customFormat="1" ht="23.85" customHeight="1">
      <c r="A53" s="184"/>
      <c r="B53" s="591"/>
      <c r="C53" s="591"/>
      <c r="D53" s="150"/>
      <c r="E53" s="592"/>
      <c r="F53" s="592"/>
      <c r="G53" s="592"/>
      <c r="H53" s="592"/>
      <c r="I53" s="592"/>
      <c r="J53" s="592"/>
      <c r="K53" s="592"/>
      <c r="L53" s="592"/>
      <c r="M53" s="592"/>
      <c r="N53" s="592"/>
      <c r="O53" s="233"/>
      <c r="P53" s="234" t="str">
        <f t="shared" si="3"/>
        <v/>
      </c>
      <c r="Q53" s="45"/>
      <c r="R53" s="280"/>
      <c r="S53" s="4"/>
      <c r="T53" s="4"/>
      <c r="U53" s="4"/>
      <c r="V53" s="4"/>
      <c r="W53" s="4"/>
      <c r="X53" s="4"/>
    </row>
    <row r="54" spans="1:24" customFormat="1" ht="23.85" customHeight="1">
      <c r="A54" s="184"/>
      <c r="B54" s="591"/>
      <c r="C54" s="591"/>
      <c r="D54" s="150"/>
      <c r="E54" s="592"/>
      <c r="F54" s="592"/>
      <c r="G54" s="592"/>
      <c r="H54" s="592"/>
      <c r="I54" s="592"/>
      <c r="J54" s="592"/>
      <c r="K54" s="592"/>
      <c r="L54" s="592"/>
      <c r="M54" s="592"/>
      <c r="N54" s="592"/>
      <c r="O54" s="233"/>
      <c r="P54" s="234" t="str">
        <f t="shared" si="3"/>
        <v/>
      </c>
      <c r="Q54" s="45"/>
      <c r="R54" s="280"/>
      <c r="S54" s="4"/>
      <c r="T54" s="4"/>
      <c r="U54" s="4"/>
      <c r="V54" s="4"/>
      <c r="W54" s="4"/>
      <c r="X54" s="4"/>
    </row>
    <row r="55" spans="1:24" customFormat="1" ht="23.85" customHeight="1">
      <c r="A55" s="184"/>
      <c r="B55" s="591"/>
      <c r="C55" s="591"/>
      <c r="D55" s="150"/>
      <c r="E55" s="592"/>
      <c r="F55" s="592"/>
      <c r="G55" s="592"/>
      <c r="H55" s="592"/>
      <c r="I55" s="592"/>
      <c r="J55" s="592"/>
      <c r="K55" s="592"/>
      <c r="L55" s="592"/>
      <c r="M55" s="592"/>
      <c r="N55" s="592"/>
      <c r="O55" s="233"/>
      <c r="P55" s="234" t="str">
        <f t="shared" si="3"/>
        <v/>
      </c>
      <c r="Q55" s="45"/>
      <c r="R55" s="280"/>
      <c r="S55" s="4"/>
      <c r="T55" s="4"/>
      <c r="U55" s="4"/>
      <c r="V55" s="4"/>
      <c r="W55" s="4"/>
      <c r="X55" s="4"/>
    </row>
    <row r="56" spans="1:24" customFormat="1" ht="23.85" customHeight="1">
      <c r="A56" s="184"/>
      <c r="B56" s="591"/>
      <c r="C56" s="591"/>
      <c r="D56" s="150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233"/>
      <c r="P56" s="234" t="str">
        <f t="shared" si="3"/>
        <v/>
      </c>
      <c r="Q56" s="45"/>
      <c r="R56" s="280"/>
      <c r="S56" s="4"/>
      <c r="T56" s="4"/>
      <c r="U56" s="4"/>
      <c r="V56" s="4"/>
      <c r="W56" s="4"/>
      <c r="X56" s="4"/>
    </row>
    <row r="57" spans="1:24" customFormat="1" ht="23.85" customHeight="1">
      <c r="A57" s="184"/>
      <c r="B57" s="591"/>
      <c r="C57" s="591"/>
      <c r="D57" s="150"/>
      <c r="E57" s="592"/>
      <c r="F57" s="592"/>
      <c r="G57" s="592"/>
      <c r="H57" s="592"/>
      <c r="I57" s="592"/>
      <c r="J57" s="592"/>
      <c r="K57" s="592"/>
      <c r="L57" s="592"/>
      <c r="M57" s="592"/>
      <c r="N57" s="592"/>
      <c r="O57" s="233"/>
      <c r="P57" s="234" t="str">
        <f t="shared" si="3"/>
        <v/>
      </c>
      <c r="Q57" s="45"/>
      <c r="R57" s="280"/>
      <c r="S57" s="4"/>
      <c r="T57" s="4"/>
      <c r="U57" s="4"/>
      <c r="V57" s="4"/>
      <c r="W57" s="4"/>
      <c r="X57" s="4"/>
    </row>
    <row r="58" spans="1:24" customFormat="1" ht="23.85" customHeight="1">
      <c r="A58" s="184"/>
      <c r="B58" s="591"/>
      <c r="C58" s="591"/>
      <c r="D58" s="150"/>
      <c r="E58" s="592"/>
      <c r="F58" s="592"/>
      <c r="G58" s="592"/>
      <c r="H58" s="592"/>
      <c r="I58" s="592"/>
      <c r="J58" s="592"/>
      <c r="K58" s="592"/>
      <c r="L58" s="592"/>
      <c r="M58" s="592"/>
      <c r="N58" s="592"/>
      <c r="O58" s="233"/>
      <c r="P58" s="234" t="str">
        <f t="shared" si="3"/>
        <v/>
      </c>
      <c r="Q58" s="45"/>
      <c r="R58" s="280"/>
      <c r="S58" s="4"/>
      <c r="T58" s="4"/>
      <c r="U58" s="4"/>
      <c r="V58" s="4"/>
      <c r="W58" s="4"/>
      <c r="X58" s="4"/>
    </row>
    <row r="59" spans="1:24" s="101" customFormat="1" ht="6" customHeight="1">
      <c r="A59" s="270"/>
      <c r="B59" s="18"/>
      <c r="C59" s="14"/>
      <c r="D59" s="14"/>
      <c r="E59" s="14"/>
      <c r="F59" s="1"/>
      <c r="G59" s="1"/>
      <c r="H59" s="1"/>
      <c r="I59" s="1"/>
      <c r="J59" s="1"/>
      <c r="K59" s="1"/>
      <c r="L59" s="1"/>
      <c r="M59" s="14"/>
      <c r="N59" s="14"/>
      <c r="O59" s="14"/>
      <c r="P59" s="19"/>
      <c r="Q59"/>
      <c r="R59" s="281"/>
      <c r="S59" s="63"/>
      <c r="T59" s="63"/>
      <c r="U59" s="63"/>
      <c r="V59" s="63"/>
      <c r="W59" s="63"/>
      <c r="X59" s="63"/>
    </row>
    <row r="60" spans="1:24" s="78" customFormat="1" ht="21.75" customHeight="1">
      <c r="A60" s="277"/>
      <c r="B60" s="595" t="s">
        <v>72</v>
      </c>
      <c r="C60" s="595"/>
      <c r="D60" s="595"/>
      <c r="E60" s="595"/>
      <c r="F60" s="595"/>
      <c r="G60" s="595"/>
      <c r="H60" s="595"/>
      <c r="I60" s="595"/>
      <c r="J60" s="595"/>
      <c r="K60" s="595"/>
      <c r="L60" s="595"/>
      <c r="M60" s="595"/>
      <c r="N60" s="595"/>
      <c r="O60" s="595"/>
      <c r="P60" s="595"/>
      <c r="Q60" s="595"/>
      <c r="R60" s="301"/>
      <c r="S60" s="108"/>
      <c r="T60" s="108"/>
      <c r="U60" s="108"/>
      <c r="V60" s="109"/>
      <c r="W60" s="34"/>
      <c r="X60" s="88"/>
    </row>
    <row r="61" spans="1:24" customFormat="1" ht="12.75" customHeight="1">
      <c r="A61" s="270"/>
      <c r="B61" s="596" t="str">
        <f>'4-STE'!B61</f>
        <v>FAPESP, AGOSTO DE 2015</v>
      </c>
      <c r="C61" s="596"/>
      <c r="D61" s="596"/>
      <c r="E61" s="596"/>
      <c r="F61" s="20"/>
      <c r="G61" s="20"/>
      <c r="H61" s="20"/>
      <c r="I61" s="20"/>
      <c r="J61" s="20"/>
      <c r="K61" s="20"/>
      <c r="L61" s="20"/>
      <c r="M61" s="3"/>
      <c r="N61" s="3"/>
      <c r="O61" s="3"/>
      <c r="Q61" s="78">
        <v>1</v>
      </c>
      <c r="R61" s="280"/>
      <c r="S61" s="30"/>
      <c r="T61" s="30"/>
      <c r="U61" s="30"/>
      <c r="V61" s="30"/>
      <c r="W61" s="30"/>
      <c r="X61" s="4"/>
    </row>
    <row r="62" spans="1:24" s="208" customFormat="1" ht="12.75" customHeight="1">
      <c r="A62" s="270"/>
      <c r="B62" s="114"/>
      <c r="C62" s="114"/>
      <c r="D62" s="114"/>
      <c r="E62" s="114"/>
      <c r="F62" s="240"/>
      <c r="G62" s="240"/>
      <c r="H62" s="240"/>
      <c r="I62" s="240"/>
      <c r="J62" s="240"/>
      <c r="K62" s="240"/>
      <c r="L62" s="240"/>
      <c r="M62" s="3"/>
      <c r="N62" s="3"/>
      <c r="O62" s="3"/>
      <c r="R62" s="280"/>
      <c r="S62" s="30"/>
      <c r="T62" s="30"/>
      <c r="U62" s="30"/>
      <c r="V62" s="30"/>
      <c r="W62" s="30"/>
      <c r="X62" s="4"/>
    </row>
    <row r="63" spans="1:24" customFormat="1" ht="18">
      <c r="A63" s="282"/>
      <c r="B63" s="242" t="str">
        <f>B6</f>
        <v>5- DESPESAS DE TRANSPORTE</v>
      </c>
      <c r="C63" s="110"/>
      <c r="D63" s="110"/>
      <c r="E63" s="110"/>
      <c r="F63" s="38"/>
      <c r="G63" s="38"/>
      <c r="H63" s="38"/>
      <c r="I63" s="38"/>
      <c r="J63" s="38"/>
      <c r="K63" s="38"/>
      <c r="L63" s="38"/>
      <c r="M63" s="110"/>
      <c r="N63" s="110"/>
      <c r="O63" s="110"/>
      <c r="R63" s="261"/>
      <c r="S63" s="4"/>
      <c r="T63" s="4"/>
      <c r="U63" s="4"/>
      <c r="V63" s="4"/>
      <c r="W63" s="4"/>
      <c r="X63" s="4"/>
    </row>
    <row r="64" spans="1:24" s="78" customFormat="1" ht="30.75" customHeight="1">
      <c r="A64" s="277"/>
      <c r="B64" s="593" t="s">
        <v>1</v>
      </c>
      <c r="C64" s="594"/>
      <c r="D64" s="224" t="s">
        <v>7</v>
      </c>
      <c r="E64" s="597" t="s">
        <v>8</v>
      </c>
      <c r="F64" s="598"/>
      <c r="G64" s="598"/>
      <c r="H64" s="598"/>
      <c r="I64" s="598"/>
      <c r="J64" s="598"/>
      <c r="K64" s="598"/>
      <c r="L64" s="598"/>
      <c r="M64" s="598"/>
      <c r="N64" s="599"/>
      <c r="O64" s="225" t="s">
        <v>3</v>
      </c>
      <c r="P64" s="317" t="s">
        <v>4</v>
      </c>
      <c r="Q64" s="224" t="s">
        <v>2</v>
      </c>
      <c r="R64" s="290"/>
      <c r="S64" s="88"/>
      <c r="T64" s="88"/>
      <c r="U64" s="88"/>
      <c r="V64" s="88"/>
      <c r="W64" s="88"/>
      <c r="X64" s="88"/>
    </row>
    <row r="65" spans="1:243" customFormat="1" ht="23.85" customHeight="1">
      <c r="A65" s="184"/>
      <c r="B65" s="591"/>
      <c r="C65" s="591"/>
      <c r="D65" s="150"/>
      <c r="E65" s="592"/>
      <c r="F65" s="592"/>
      <c r="G65" s="592"/>
      <c r="H65" s="592"/>
      <c r="I65" s="592"/>
      <c r="J65" s="592"/>
      <c r="K65" s="592"/>
      <c r="L65" s="592"/>
      <c r="M65" s="592"/>
      <c r="N65" s="592"/>
      <c r="O65" s="233"/>
      <c r="P65" s="234" t="str">
        <f>IF(O65*D65=0,"",O65*D65)</f>
        <v/>
      </c>
      <c r="Q65" s="45"/>
      <c r="R65" s="280"/>
      <c r="S65" s="4"/>
      <c r="T65" s="4"/>
      <c r="U65" s="4"/>
      <c r="V65" s="4"/>
      <c r="W65" s="4"/>
      <c r="X65" s="4"/>
      <c r="IH65" s="68"/>
      <c r="II65" s="17"/>
    </row>
    <row r="66" spans="1:243" customFormat="1" ht="23.85" customHeight="1">
      <c r="A66" s="184"/>
      <c r="B66" s="591"/>
      <c r="C66" s="591"/>
      <c r="D66" s="150"/>
      <c r="E66" s="592"/>
      <c r="F66" s="592"/>
      <c r="G66" s="592"/>
      <c r="H66" s="592"/>
      <c r="I66" s="592"/>
      <c r="J66" s="592"/>
      <c r="K66" s="592"/>
      <c r="L66" s="592"/>
      <c r="M66" s="592"/>
      <c r="N66" s="592"/>
      <c r="O66" s="233"/>
      <c r="P66" s="234" t="str">
        <f t="shared" ref="P66:P86" si="4">IF(O66*D66=0,"",O66*D66)</f>
        <v/>
      </c>
      <c r="Q66" s="45"/>
      <c r="R66" s="280"/>
      <c r="S66" s="4"/>
      <c r="T66" s="4"/>
      <c r="U66" s="4"/>
      <c r="V66" s="4"/>
      <c r="W66" s="4"/>
      <c r="X66" s="4"/>
      <c r="IH66" s="17"/>
      <c r="II66" s="17"/>
    </row>
    <row r="67" spans="1:243" customFormat="1" ht="23.85" customHeight="1">
      <c r="A67" s="184"/>
      <c r="B67" s="591"/>
      <c r="C67" s="591"/>
      <c r="D67" s="150"/>
      <c r="E67" s="592"/>
      <c r="F67" s="592"/>
      <c r="G67" s="592"/>
      <c r="H67" s="592"/>
      <c r="I67" s="592"/>
      <c r="J67" s="592"/>
      <c r="K67" s="592"/>
      <c r="L67" s="592"/>
      <c r="M67" s="592"/>
      <c r="N67" s="592"/>
      <c r="O67" s="233"/>
      <c r="P67" s="234" t="str">
        <f t="shared" si="4"/>
        <v/>
      </c>
      <c r="Q67" s="45"/>
      <c r="R67" s="280"/>
      <c r="S67" s="4"/>
      <c r="T67" s="4"/>
      <c r="U67" s="4"/>
      <c r="V67" s="4"/>
      <c r="W67" s="4"/>
      <c r="X67" s="4"/>
    </row>
    <row r="68" spans="1:243" customFormat="1" ht="23.85" customHeight="1">
      <c r="A68" s="184"/>
      <c r="B68" s="591"/>
      <c r="C68" s="591"/>
      <c r="D68" s="150"/>
      <c r="E68" s="592"/>
      <c r="F68" s="592"/>
      <c r="G68" s="592"/>
      <c r="H68" s="592"/>
      <c r="I68" s="592"/>
      <c r="J68" s="592"/>
      <c r="K68" s="592"/>
      <c r="L68" s="592"/>
      <c r="M68" s="592"/>
      <c r="N68" s="592"/>
      <c r="O68" s="233"/>
      <c r="P68" s="234" t="str">
        <f t="shared" si="4"/>
        <v/>
      </c>
      <c r="Q68" s="45"/>
      <c r="R68" s="280"/>
      <c r="S68" s="4"/>
      <c r="T68" s="4"/>
      <c r="U68" s="4"/>
      <c r="V68" s="4"/>
      <c r="W68" s="4"/>
      <c r="X68" s="4"/>
    </row>
    <row r="69" spans="1:243" customFormat="1" ht="23.85" customHeight="1">
      <c r="A69" s="184"/>
      <c r="B69" s="591"/>
      <c r="C69" s="591"/>
      <c r="D69" s="150"/>
      <c r="E69" s="592"/>
      <c r="F69" s="592"/>
      <c r="G69" s="592"/>
      <c r="H69" s="592"/>
      <c r="I69" s="592"/>
      <c r="J69" s="592"/>
      <c r="K69" s="592"/>
      <c r="L69" s="592"/>
      <c r="M69" s="592"/>
      <c r="N69" s="592"/>
      <c r="O69" s="233"/>
      <c r="P69" s="234" t="str">
        <f t="shared" si="4"/>
        <v/>
      </c>
      <c r="Q69" s="45"/>
      <c r="R69" s="280"/>
      <c r="S69" s="4"/>
      <c r="T69" s="4"/>
      <c r="U69" s="4"/>
      <c r="V69" s="4"/>
      <c r="W69" s="4"/>
      <c r="X69" s="4"/>
    </row>
    <row r="70" spans="1:243" customFormat="1" ht="23.85" customHeight="1">
      <c r="A70" s="184"/>
      <c r="B70" s="591"/>
      <c r="C70" s="591"/>
      <c r="D70" s="150"/>
      <c r="E70" s="592"/>
      <c r="F70" s="592"/>
      <c r="G70" s="592"/>
      <c r="H70" s="592"/>
      <c r="I70" s="592"/>
      <c r="J70" s="592"/>
      <c r="K70" s="592"/>
      <c r="L70" s="592"/>
      <c r="M70" s="592"/>
      <c r="N70" s="592"/>
      <c r="O70" s="233"/>
      <c r="P70" s="234" t="str">
        <f t="shared" si="4"/>
        <v/>
      </c>
      <c r="Q70" s="45"/>
      <c r="R70" s="280"/>
      <c r="S70" s="4"/>
      <c r="T70" s="4"/>
      <c r="U70" s="4"/>
      <c r="V70" s="4"/>
      <c r="W70" s="4"/>
      <c r="X70" s="4"/>
    </row>
    <row r="71" spans="1:243" customFormat="1" ht="23.85" customHeight="1">
      <c r="A71" s="184"/>
      <c r="B71" s="591"/>
      <c r="C71" s="591"/>
      <c r="D71" s="150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233"/>
      <c r="P71" s="234" t="str">
        <f t="shared" si="4"/>
        <v/>
      </c>
      <c r="Q71" s="45"/>
      <c r="R71" s="280"/>
      <c r="S71" s="4"/>
      <c r="T71" s="4"/>
      <c r="U71" s="4"/>
      <c r="V71" s="4"/>
      <c r="W71" s="4"/>
      <c r="X71" s="4"/>
    </row>
    <row r="72" spans="1:243" customFormat="1" ht="23.85" customHeight="1">
      <c r="A72" s="184"/>
      <c r="B72" s="591"/>
      <c r="C72" s="591"/>
      <c r="D72" s="150"/>
      <c r="E72" s="592"/>
      <c r="F72" s="592"/>
      <c r="G72" s="592"/>
      <c r="H72" s="592"/>
      <c r="I72" s="592"/>
      <c r="J72" s="592"/>
      <c r="K72" s="592"/>
      <c r="L72" s="592"/>
      <c r="M72" s="592"/>
      <c r="N72" s="592"/>
      <c r="O72" s="233"/>
      <c r="P72" s="234" t="str">
        <f t="shared" ref="P72:P78" si="5">IF(O72*D72=0,"",O72*D72)</f>
        <v/>
      </c>
      <c r="Q72" s="45"/>
      <c r="R72" s="280"/>
      <c r="S72" s="4"/>
      <c r="T72" s="4"/>
      <c r="U72" s="4"/>
      <c r="V72" s="4"/>
      <c r="W72" s="4"/>
      <c r="X72" s="4"/>
      <c r="IH72" s="68"/>
      <c r="II72" s="17"/>
    </row>
    <row r="73" spans="1:243" customFormat="1" ht="23.85" customHeight="1">
      <c r="A73" s="184"/>
      <c r="B73" s="591"/>
      <c r="C73" s="591"/>
      <c r="D73" s="150"/>
      <c r="E73" s="592"/>
      <c r="F73" s="592"/>
      <c r="G73" s="592"/>
      <c r="H73" s="592"/>
      <c r="I73" s="592"/>
      <c r="J73" s="592"/>
      <c r="K73" s="592"/>
      <c r="L73" s="592"/>
      <c r="M73" s="592"/>
      <c r="N73" s="592"/>
      <c r="O73" s="233"/>
      <c r="P73" s="234" t="str">
        <f t="shared" si="5"/>
        <v/>
      </c>
      <c r="Q73" s="45"/>
      <c r="R73" s="280"/>
      <c r="S73" s="4"/>
      <c r="T73" s="4"/>
      <c r="U73" s="4"/>
      <c r="V73" s="4"/>
      <c r="W73" s="4"/>
      <c r="X73" s="4"/>
      <c r="IH73" s="17"/>
      <c r="II73" s="17"/>
    </row>
    <row r="74" spans="1:243" customFormat="1" ht="23.85" customHeight="1">
      <c r="A74" s="184"/>
      <c r="B74" s="591"/>
      <c r="C74" s="591"/>
      <c r="D74" s="150"/>
      <c r="E74" s="592"/>
      <c r="F74" s="592"/>
      <c r="G74" s="592"/>
      <c r="H74" s="592"/>
      <c r="I74" s="592"/>
      <c r="J74" s="592"/>
      <c r="K74" s="592"/>
      <c r="L74" s="592"/>
      <c r="M74" s="592"/>
      <c r="N74" s="592"/>
      <c r="O74" s="233"/>
      <c r="P74" s="234" t="str">
        <f t="shared" si="5"/>
        <v/>
      </c>
      <c r="Q74" s="45"/>
      <c r="R74" s="280"/>
      <c r="S74" s="4"/>
      <c r="T74" s="4"/>
      <c r="U74" s="4"/>
      <c r="V74" s="4"/>
      <c r="W74" s="4"/>
      <c r="X74" s="4"/>
      <c r="IH74" s="17"/>
      <c r="II74" s="17"/>
    </row>
    <row r="75" spans="1:243" customFormat="1" ht="23.85" customHeight="1">
      <c r="A75" s="184"/>
      <c r="B75" s="591"/>
      <c r="C75" s="591"/>
      <c r="D75" s="150"/>
      <c r="E75" s="592"/>
      <c r="F75" s="592"/>
      <c r="G75" s="592"/>
      <c r="H75" s="592"/>
      <c r="I75" s="592"/>
      <c r="J75" s="592"/>
      <c r="K75" s="592"/>
      <c r="L75" s="592"/>
      <c r="M75" s="592"/>
      <c r="N75" s="592"/>
      <c r="O75" s="233"/>
      <c r="P75" s="234" t="str">
        <f t="shared" si="5"/>
        <v/>
      </c>
      <c r="Q75" s="45"/>
      <c r="R75" s="280"/>
      <c r="S75" s="4"/>
      <c r="T75" s="4"/>
      <c r="U75" s="4"/>
      <c r="V75" s="4"/>
      <c r="W75" s="4"/>
      <c r="X75" s="4"/>
    </row>
    <row r="76" spans="1:243" customFormat="1" ht="23.85" customHeight="1">
      <c r="A76" s="184"/>
      <c r="B76" s="591"/>
      <c r="C76" s="591"/>
      <c r="D76" s="150"/>
      <c r="E76" s="592"/>
      <c r="F76" s="592"/>
      <c r="G76" s="592"/>
      <c r="H76" s="592"/>
      <c r="I76" s="592"/>
      <c r="J76" s="592"/>
      <c r="K76" s="592"/>
      <c r="L76" s="592"/>
      <c r="M76" s="592"/>
      <c r="N76" s="592"/>
      <c r="O76" s="233"/>
      <c r="P76" s="234" t="str">
        <f t="shared" si="5"/>
        <v/>
      </c>
      <c r="Q76" s="45"/>
      <c r="R76" s="280"/>
      <c r="S76" s="4"/>
      <c r="T76" s="4"/>
      <c r="U76" s="4"/>
      <c r="V76" s="4"/>
      <c r="W76" s="4"/>
      <c r="X76" s="4"/>
    </row>
    <row r="77" spans="1:243" customFormat="1" ht="23.85" customHeight="1">
      <c r="A77" s="184"/>
      <c r="B77" s="591"/>
      <c r="C77" s="591"/>
      <c r="D77" s="150"/>
      <c r="E77" s="592"/>
      <c r="F77" s="592"/>
      <c r="G77" s="592"/>
      <c r="H77" s="592"/>
      <c r="I77" s="592"/>
      <c r="J77" s="592"/>
      <c r="K77" s="592"/>
      <c r="L77" s="592"/>
      <c r="M77" s="592"/>
      <c r="N77" s="592"/>
      <c r="O77" s="233"/>
      <c r="P77" s="234" t="str">
        <f t="shared" si="5"/>
        <v/>
      </c>
      <c r="Q77" s="45"/>
      <c r="R77" s="280"/>
      <c r="S77" s="4"/>
      <c r="T77" s="4"/>
      <c r="U77" s="4"/>
      <c r="V77" s="4"/>
      <c r="W77" s="4"/>
      <c r="X77" s="4"/>
    </row>
    <row r="78" spans="1:243" customFormat="1" ht="23.85" customHeight="1">
      <c r="A78" s="184"/>
      <c r="B78" s="591"/>
      <c r="C78" s="591"/>
      <c r="D78" s="150"/>
      <c r="E78" s="592"/>
      <c r="F78" s="592"/>
      <c r="G78" s="592"/>
      <c r="H78" s="592"/>
      <c r="I78" s="592"/>
      <c r="J78" s="592"/>
      <c r="K78" s="592"/>
      <c r="L78" s="592"/>
      <c r="M78" s="592"/>
      <c r="N78" s="592"/>
      <c r="O78" s="233"/>
      <c r="P78" s="234" t="str">
        <f t="shared" si="5"/>
        <v/>
      </c>
      <c r="Q78" s="45"/>
      <c r="R78" s="280"/>
      <c r="S78" s="4"/>
      <c r="T78" s="4"/>
      <c r="U78" s="4"/>
      <c r="V78" s="4"/>
      <c r="W78" s="4"/>
      <c r="X78" s="4"/>
    </row>
    <row r="79" spans="1:243" customFormat="1" ht="23.85" customHeight="1">
      <c r="A79" s="184"/>
      <c r="B79" s="591"/>
      <c r="C79" s="591"/>
      <c r="D79" s="150"/>
      <c r="E79" s="592"/>
      <c r="F79" s="592"/>
      <c r="G79" s="592"/>
      <c r="H79" s="592"/>
      <c r="I79" s="592"/>
      <c r="J79" s="592"/>
      <c r="K79" s="592"/>
      <c r="L79" s="592"/>
      <c r="M79" s="592"/>
      <c r="N79" s="592"/>
      <c r="O79" s="233"/>
      <c r="P79" s="234" t="str">
        <f t="shared" si="4"/>
        <v/>
      </c>
      <c r="Q79" s="45"/>
      <c r="R79" s="280"/>
      <c r="S79" s="4"/>
      <c r="T79" s="4"/>
      <c r="U79" s="4"/>
      <c r="V79" s="4"/>
      <c r="W79" s="4"/>
      <c r="X79" s="4"/>
    </row>
    <row r="80" spans="1:243" customFormat="1" ht="23.85" customHeight="1">
      <c r="A80" s="184"/>
      <c r="B80" s="591"/>
      <c r="C80" s="591"/>
      <c r="D80" s="150"/>
      <c r="E80" s="592"/>
      <c r="F80" s="592"/>
      <c r="G80" s="592"/>
      <c r="H80" s="592"/>
      <c r="I80" s="592"/>
      <c r="J80" s="592"/>
      <c r="K80" s="592"/>
      <c r="L80" s="592"/>
      <c r="M80" s="592"/>
      <c r="N80" s="592"/>
      <c r="O80" s="233"/>
      <c r="P80" s="234" t="str">
        <f t="shared" si="4"/>
        <v/>
      </c>
      <c r="Q80" s="45"/>
      <c r="R80" s="280"/>
      <c r="S80" s="4"/>
      <c r="T80" s="4"/>
      <c r="U80" s="4"/>
      <c r="V80" s="4"/>
      <c r="W80" s="4"/>
      <c r="X80" s="4"/>
    </row>
    <row r="81" spans="1:243" customFormat="1" ht="23.85" customHeight="1">
      <c r="A81" s="184"/>
      <c r="B81" s="591"/>
      <c r="C81" s="591"/>
      <c r="D81" s="150"/>
      <c r="E81" s="592"/>
      <c r="F81" s="592"/>
      <c r="G81" s="592"/>
      <c r="H81" s="592"/>
      <c r="I81" s="592"/>
      <c r="J81" s="592"/>
      <c r="K81" s="592"/>
      <c r="L81" s="592"/>
      <c r="M81" s="592"/>
      <c r="N81" s="592"/>
      <c r="O81" s="233"/>
      <c r="P81" s="234" t="str">
        <f t="shared" si="4"/>
        <v/>
      </c>
      <c r="Q81" s="45"/>
      <c r="R81" s="280"/>
      <c r="S81" s="4"/>
      <c r="T81" s="4"/>
      <c r="U81" s="4"/>
      <c r="V81" s="4"/>
      <c r="W81" s="4"/>
      <c r="X81" s="4"/>
    </row>
    <row r="82" spans="1:243" customFormat="1" ht="23.85" customHeight="1">
      <c r="A82" s="184"/>
      <c r="B82" s="591"/>
      <c r="C82" s="591"/>
      <c r="D82" s="150"/>
      <c r="E82" s="592"/>
      <c r="F82" s="592"/>
      <c r="G82" s="592"/>
      <c r="H82" s="592"/>
      <c r="I82" s="592"/>
      <c r="J82" s="592"/>
      <c r="K82" s="592"/>
      <c r="L82" s="592"/>
      <c r="M82" s="592"/>
      <c r="N82" s="592"/>
      <c r="O82" s="233"/>
      <c r="P82" s="234" t="str">
        <f t="shared" si="4"/>
        <v/>
      </c>
      <c r="Q82" s="45"/>
      <c r="R82" s="280"/>
      <c r="S82" s="4"/>
      <c r="T82" s="4"/>
      <c r="U82" s="4"/>
      <c r="V82" s="4"/>
      <c r="W82" s="4"/>
      <c r="X82" s="4"/>
    </row>
    <row r="83" spans="1:243" customFormat="1" ht="23.85" customHeight="1">
      <c r="A83" s="184"/>
      <c r="B83" s="591"/>
      <c r="C83" s="591"/>
      <c r="D83" s="150"/>
      <c r="E83" s="592"/>
      <c r="F83" s="592"/>
      <c r="G83" s="592"/>
      <c r="H83" s="592"/>
      <c r="I83" s="592"/>
      <c r="J83" s="592"/>
      <c r="K83" s="592"/>
      <c r="L83" s="592"/>
      <c r="M83" s="592"/>
      <c r="N83" s="592"/>
      <c r="O83" s="233"/>
      <c r="P83" s="234" t="str">
        <f t="shared" si="4"/>
        <v/>
      </c>
      <c r="Q83" s="45"/>
      <c r="R83" s="280"/>
      <c r="S83" s="4"/>
      <c r="T83" s="4"/>
      <c r="U83" s="4"/>
      <c r="V83" s="4"/>
      <c r="W83" s="4"/>
      <c r="X83" s="4"/>
    </row>
    <row r="84" spans="1:243" customFormat="1" ht="23.85" customHeight="1">
      <c r="A84" s="184"/>
      <c r="B84" s="591"/>
      <c r="C84" s="591"/>
      <c r="D84" s="150"/>
      <c r="E84" s="592"/>
      <c r="F84" s="592"/>
      <c r="G84" s="592"/>
      <c r="H84" s="592"/>
      <c r="I84" s="592"/>
      <c r="J84" s="592"/>
      <c r="K84" s="592"/>
      <c r="L84" s="592"/>
      <c r="M84" s="592"/>
      <c r="N84" s="592"/>
      <c r="O84" s="233"/>
      <c r="P84" s="234" t="str">
        <f t="shared" si="4"/>
        <v/>
      </c>
      <c r="Q84" s="45"/>
      <c r="R84" s="280"/>
      <c r="S84" s="4"/>
      <c r="T84" s="4"/>
      <c r="U84" s="4"/>
      <c r="V84" s="4"/>
      <c r="W84" s="4"/>
      <c r="X84" s="4"/>
    </row>
    <row r="85" spans="1:243" customFormat="1" ht="23.85" customHeight="1">
      <c r="A85" s="184"/>
      <c r="B85" s="591"/>
      <c r="C85" s="591"/>
      <c r="D85" s="150"/>
      <c r="E85" s="592"/>
      <c r="F85" s="592"/>
      <c r="G85" s="592"/>
      <c r="H85" s="592"/>
      <c r="I85" s="592"/>
      <c r="J85" s="592"/>
      <c r="K85" s="592"/>
      <c r="L85" s="592"/>
      <c r="M85" s="592"/>
      <c r="N85" s="592"/>
      <c r="O85" s="233"/>
      <c r="P85" s="234" t="str">
        <f t="shared" si="4"/>
        <v/>
      </c>
      <c r="Q85" s="45"/>
      <c r="R85" s="280"/>
      <c r="S85" s="4"/>
      <c r="T85" s="4"/>
      <c r="U85" s="4"/>
      <c r="V85" s="4"/>
      <c r="W85" s="4"/>
      <c r="X85" s="4"/>
    </row>
    <row r="86" spans="1:243" customFormat="1" ht="23.85" customHeight="1">
      <c r="A86" s="184"/>
      <c r="B86" s="591"/>
      <c r="C86" s="591"/>
      <c r="D86" s="150"/>
      <c r="E86" s="592"/>
      <c r="F86" s="592"/>
      <c r="G86" s="592"/>
      <c r="H86" s="592"/>
      <c r="I86" s="592"/>
      <c r="J86" s="592"/>
      <c r="K86" s="592"/>
      <c r="L86" s="592"/>
      <c r="M86" s="592"/>
      <c r="N86" s="592"/>
      <c r="O86" s="233"/>
      <c r="P86" s="234" t="str">
        <f t="shared" si="4"/>
        <v/>
      </c>
      <c r="Q86" s="45"/>
      <c r="R86" s="280"/>
      <c r="S86" s="4"/>
      <c r="T86" s="4"/>
      <c r="U86" s="4"/>
      <c r="V86" s="4"/>
      <c r="W86" s="4"/>
      <c r="X86" s="4"/>
    </row>
    <row r="87" spans="1:243" s="208" customFormat="1" ht="23.85" customHeight="1">
      <c r="A87" s="184"/>
      <c r="B87" s="591"/>
      <c r="C87" s="591"/>
      <c r="D87" s="150"/>
      <c r="E87" s="592"/>
      <c r="F87" s="592"/>
      <c r="G87" s="592"/>
      <c r="H87" s="592"/>
      <c r="I87" s="592"/>
      <c r="J87" s="592"/>
      <c r="K87" s="592"/>
      <c r="L87" s="592"/>
      <c r="M87" s="592"/>
      <c r="N87" s="592"/>
      <c r="O87" s="233"/>
      <c r="P87" s="234" t="str">
        <f>IF(O87*D87=0,"",O87*D87)</f>
        <v/>
      </c>
      <c r="Q87" s="45"/>
      <c r="R87" s="280"/>
      <c r="S87" s="4"/>
      <c r="T87" s="4"/>
      <c r="U87" s="4"/>
      <c r="V87" s="4"/>
      <c r="W87" s="4"/>
      <c r="X87" s="4"/>
      <c r="IH87" s="68"/>
      <c r="II87" s="17"/>
    </row>
    <row r="88" spans="1:243" s="208" customFormat="1" ht="23.85" customHeight="1">
      <c r="A88" s="184"/>
      <c r="B88" s="591"/>
      <c r="C88" s="591"/>
      <c r="D88" s="150"/>
      <c r="E88" s="592"/>
      <c r="F88" s="592"/>
      <c r="G88" s="592"/>
      <c r="H88" s="592"/>
      <c r="I88" s="592"/>
      <c r="J88" s="592"/>
      <c r="K88" s="592"/>
      <c r="L88" s="592"/>
      <c r="M88" s="592"/>
      <c r="N88" s="592"/>
      <c r="O88" s="233"/>
      <c r="P88" s="234" t="str">
        <f t="shared" ref="P88:P108" si="6">IF(O88*D88=0,"",O88*D88)</f>
        <v/>
      </c>
      <c r="Q88" s="45"/>
      <c r="R88" s="280"/>
      <c r="S88" s="4"/>
      <c r="T88" s="4"/>
      <c r="U88" s="4"/>
      <c r="V88" s="4"/>
      <c r="W88" s="4"/>
      <c r="X88" s="4"/>
      <c r="IH88" s="68"/>
      <c r="II88" s="17"/>
    </row>
    <row r="89" spans="1:243" s="208" customFormat="1" ht="23.85" customHeight="1">
      <c r="A89" s="184"/>
      <c r="B89" s="591"/>
      <c r="C89" s="591"/>
      <c r="D89" s="150"/>
      <c r="E89" s="592"/>
      <c r="F89" s="592"/>
      <c r="G89" s="592"/>
      <c r="H89" s="592"/>
      <c r="I89" s="592"/>
      <c r="J89" s="592"/>
      <c r="K89" s="592"/>
      <c r="L89" s="592"/>
      <c r="M89" s="592"/>
      <c r="N89" s="592"/>
      <c r="O89" s="233"/>
      <c r="P89" s="234" t="str">
        <f t="shared" si="6"/>
        <v/>
      </c>
      <c r="Q89" s="45"/>
      <c r="R89" s="280"/>
      <c r="S89" s="4"/>
      <c r="T89" s="4"/>
      <c r="U89" s="4"/>
      <c r="V89" s="4"/>
      <c r="W89" s="4"/>
      <c r="X89" s="4"/>
      <c r="IH89" s="17"/>
      <c r="II89" s="17"/>
    </row>
    <row r="90" spans="1:243" s="208" customFormat="1" ht="23.85" customHeight="1">
      <c r="A90" s="184"/>
      <c r="B90" s="591"/>
      <c r="C90" s="591"/>
      <c r="D90" s="150"/>
      <c r="E90" s="592"/>
      <c r="F90" s="592"/>
      <c r="G90" s="592"/>
      <c r="H90" s="592"/>
      <c r="I90" s="592"/>
      <c r="J90" s="592"/>
      <c r="K90" s="592"/>
      <c r="L90" s="592"/>
      <c r="M90" s="592"/>
      <c r="N90" s="592"/>
      <c r="O90" s="233"/>
      <c r="P90" s="234" t="str">
        <f t="shared" si="6"/>
        <v/>
      </c>
      <c r="Q90" s="45"/>
      <c r="R90" s="280"/>
      <c r="S90" s="4"/>
      <c r="T90" s="4"/>
      <c r="U90" s="4"/>
      <c r="V90" s="4"/>
      <c r="W90" s="4"/>
      <c r="X90" s="4"/>
      <c r="IH90" s="17"/>
      <c r="II90" s="17"/>
    </row>
    <row r="91" spans="1:243" s="208" customFormat="1" ht="23.85" customHeight="1">
      <c r="A91" s="184"/>
      <c r="B91" s="591"/>
      <c r="C91" s="591"/>
      <c r="D91" s="150"/>
      <c r="E91" s="592"/>
      <c r="F91" s="592"/>
      <c r="G91" s="592"/>
      <c r="H91" s="592"/>
      <c r="I91" s="592"/>
      <c r="J91" s="592"/>
      <c r="K91" s="592"/>
      <c r="L91" s="592"/>
      <c r="M91" s="592"/>
      <c r="N91" s="592"/>
      <c r="O91" s="233"/>
      <c r="P91" s="234" t="str">
        <f t="shared" si="6"/>
        <v/>
      </c>
      <c r="Q91" s="45"/>
      <c r="R91" s="280"/>
      <c r="S91" s="4"/>
      <c r="T91" s="4"/>
      <c r="U91" s="4"/>
      <c r="V91" s="4"/>
      <c r="W91" s="4"/>
      <c r="X91" s="4"/>
    </row>
    <row r="92" spans="1:243" s="208" customFormat="1" ht="23.85" customHeight="1">
      <c r="A92" s="184"/>
      <c r="B92" s="591"/>
      <c r="C92" s="591"/>
      <c r="D92" s="150"/>
      <c r="E92" s="592"/>
      <c r="F92" s="592"/>
      <c r="G92" s="592"/>
      <c r="H92" s="592"/>
      <c r="I92" s="592"/>
      <c r="J92" s="592"/>
      <c r="K92" s="592"/>
      <c r="L92" s="592"/>
      <c r="M92" s="592"/>
      <c r="N92" s="592"/>
      <c r="O92" s="233"/>
      <c r="P92" s="234" t="str">
        <f t="shared" si="6"/>
        <v/>
      </c>
      <c r="Q92" s="45"/>
      <c r="R92" s="280"/>
      <c r="S92" s="4"/>
      <c r="T92" s="4"/>
      <c r="U92" s="4"/>
      <c r="V92" s="4"/>
      <c r="W92" s="4"/>
      <c r="X92" s="4"/>
    </row>
    <row r="93" spans="1:243" s="208" customFormat="1" ht="23.85" customHeight="1">
      <c r="A93" s="184"/>
      <c r="B93" s="591"/>
      <c r="C93" s="591"/>
      <c r="D93" s="150"/>
      <c r="E93" s="592"/>
      <c r="F93" s="592"/>
      <c r="G93" s="592"/>
      <c r="H93" s="592"/>
      <c r="I93" s="592"/>
      <c r="J93" s="592"/>
      <c r="K93" s="592"/>
      <c r="L93" s="592"/>
      <c r="M93" s="592"/>
      <c r="N93" s="592"/>
      <c r="O93" s="233"/>
      <c r="P93" s="234" t="str">
        <f t="shared" si="6"/>
        <v/>
      </c>
      <c r="Q93" s="45"/>
      <c r="R93" s="280"/>
      <c r="S93" s="4"/>
      <c r="T93" s="4"/>
      <c r="U93" s="4"/>
      <c r="V93" s="4"/>
      <c r="W93" s="4"/>
      <c r="X93" s="4"/>
    </row>
    <row r="94" spans="1:243" s="208" customFormat="1" ht="23.85" customHeight="1">
      <c r="A94" s="184"/>
      <c r="B94" s="591"/>
      <c r="C94" s="591"/>
      <c r="D94" s="150"/>
      <c r="E94" s="592"/>
      <c r="F94" s="592"/>
      <c r="G94" s="592"/>
      <c r="H94" s="592"/>
      <c r="I94" s="592"/>
      <c r="J94" s="592"/>
      <c r="K94" s="592"/>
      <c r="L94" s="592"/>
      <c r="M94" s="592"/>
      <c r="N94" s="592"/>
      <c r="O94" s="233"/>
      <c r="P94" s="234" t="str">
        <f t="shared" si="6"/>
        <v/>
      </c>
      <c r="Q94" s="45"/>
      <c r="R94" s="280"/>
      <c r="S94" s="4"/>
      <c r="T94" s="4"/>
      <c r="U94" s="4"/>
      <c r="V94" s="4"/>
      <c r="W94" s="4"/>
      <c r="X94" s="4"/>
    </row>
    <row r="95" spans="1:243" s="208" customFormat="1" ht="23.85" customHeight="1">
      <c r="A95" s="184"/>
      <c r="B95" s="591"/>
      <c r="C95" s="591"/>
      <c r="D95" s="150"/>
      <c r="E95" s="592"/>
      <c r="F95" s="592"/>
      <c r="G95" s="592"/>
      <c r="H95" s="592"/>
      <c r="I95" s="592"/>
      <c r="J95" s="592"/>
      <c r="K95" s="592"/>
      <c r="L95" s="592"/>
      <c r="M95" s="592"/>
      <c r="N95" s="592"/>
      <c r="O95" s="233"/>
      <c r="P95" s="234" t="str">
        <f t="shared" si="6"/>
        <v/>
      </c>
      <c r="Q95" s="45"/>
      <c r="R95" s="280"/>
      <c r="S95" s="4"/>
      <c r="T95" s="4"/>
      <c r="U95" s="4"/>
      <c r="V95" s="4"/>
      <c r="W95" s="4"/>
      <c r="X95" s="4"/>
    </row>
    <row r="96" spans="1:243" s="208" customFormat="1" ht="23.85" customHeight="1">
      <c r="A96" s="184"/>
      <c r="B96" s="591"/>
      <c r="C96" s="591"/>
      <c r="D96" s="150"/>
      <c r="E96" s="592"/>
      <c r="F96" s="592"/>
      <c r="G96" s="592"/>
      <c r="H96" s="592"/>
      <c r="I96" s="592"/>
      <c r="J96" s="592"/>
      <c r="K96" s="592"/>
      <c r="L96" s="592"/>
      <c r="M96" s="592"/>
      <c r="N96" s="592"/>
      <c r="O96" s="233"/>
      <c r="P96" s="234" t="str">
        <f t="shared" si="6"/>
        <v/>
      </c>
      <c r="Q96" s="45"/>
      <c r="R96" s="280"/>
      <c r="S96" s="4"/>
      <c r="T96" s="4"/>
      <c r="U96" s="4"/>
      <c r="V96" s="4"/>
      <c r="W96" s="4"/>
      <c r="X96" s="4"/>
      <c r="IH96" s="68"/>
      <c r="II96" s="17"/>
    </row>
    <row r="97" spans="1:243" s="208" customFormat="1" ht="23.85" customHeight="1">
      <c r="A97" s="184"/>
      <c r="B97" s="591"/>
      <c r="C97" s="591"/>
      <c r="D97" s="150"/>
      <c r="E97" s="592"/>
      <c r="F97" s="592"/>
      <c r="G97" s="592"/>
      <c r="H97" s="592"/>
      <c r="I97" s="592"/>
      <c r="J97" s="592"/>
      <c r="K97" s="592"/>
      <c r="L97" s="592"/>
      <c r="M97" s="592"/>
      <c r="N97" s="592"/>
      <c r="O97" s="233"/>
      <c r="P97" s="234" t="str">
        <f t="shared" si="6"/>
        <v/>
      </c>
      <c r="Q97" s="45"/>
      <c r="R97" s="280"/>
      <c r="S97" s="4"/>
      <c r="T97" s="4"/>
      <c r="U97" s="4"/>
      <c r="V97" s="4"/>
      <c r="W97" s="4"/>
      <c r="X97" s="4"/>
      <c r="IH97" s="17"/>
      <c r="II97" s="17"/>
    </row>
    <row r="98" spans="1:243" s="208" customFormat="1" ht="23.85" customHeight="1">
      <c r="A98" s="184"/>
      <c r="B98" s="591"/>
      <c r="C98" s="591"/>
      <c r="D98" s="150"/>
      <c r="E98" s="592"/>
      <c r="F98" s="592"/>
      <c r="G98" s="592"/>
      <c r="H98" s="592"/>
      <c r="I98" s="592"/>
      <c r="J98" s="592"/>
      <c r="K98" s="592"/>
      <c r="L98" s="592"/>
      <c r="M98" s="592"/>
      <c r="N98" s="592"/>
      <c r="O98" s="233"/>
      <c r="P98" s="234" t="str">
        <f t="shared" si="6"/>
        <v/>
      </c>
      <c r="Q98" s="45"/>
      <c r="R98" s="280"/>
      <c r="S98" s="4"/>
      <c r="T98" s="4"/>
      <c r="U98" s="4"/>
      <c r="V98" s="4"/>
      <c r="W98" s="4"/>
      <c r="X98" s="4"/>
      <c r="IH98" s="17"/>
      <c r="II98" s="17"/>
    </row>
    <row r="99" spans="1:243" s="208" customFormat="1" ht="23.85" customHeight="1">
      <c r="A99" s="184"/>
      <c r="B99" s="591"/>
      <c r="C99" s="591"/>
      <c r="D99" s="150"/>
      <c r="E99" s="592"/>
      <c r="F99" s="592"/>
      <c r="G99" s="592"/>
      <c r="H99" s="592"/>
      <c r="I99" s="592"/>
      <c r="J99" s="592"/>
      <c r="K99" s="592"/>
      <c r="L99" s="592"/>
      <c r="M99" s="592"/>
      <c r="N99" s="592"/>
      <c r="O99" s="233"/>
      <c r="P99" s="234" t="str">
        <f t="shared" si="6"/>
        <v/>
      </c>
      <c r="Q99" s="45"/>
      <c r="R99" s="280"/>
      <c r="S99" s="4"/>
      <c r="T99" s="4"/>
      <c r="U99" s="4"/>
      <c r="V99" s="4"/>
      <c r="W99" s="4"/>
      <c r="X99" s="4"/>
    </row>
    <row r="100" spans="1:243" s="208" customFormat="1" ht="23.85" customHeight="1">
      <c r="A100" s="184"/>
      <c r="B100" s="591"/>
      <c r="C100" s="591"/>
      <c r="D100" s="150"/>
      <c r="E100" s="592"/>
      <c r="F100" s="592"/>
      <c r="G100" s="592"/>
      <c r="H100" s="592"/>
      <c r="I100" s="592"/>
      <c r="J100" s="592"/>
      <c r="K100" s="592"/>
      <c r="L100" s="592"/>
      <c r="M100" s="592"/>
      <c r="N100" s="592"/>
      <c r="O100" s="233"/>
      <c r="P100" s="234" t="str">
        <f t="shared" si="6"/>
        <v/>
      </c>
      <c r="Q100" s="45"/>
      <c r="R100" s="280"/>
      <c r="S100" s="4"/>
      <c r="T100" s="4"/>
      <c r="U100" s="4"/>
      <c r="V100" s="4"/>
      <c r="W100" s="4"/>
      <c r="X100" s="4"/>
    </row>
    <row r="101" spans="1:243" s="208" customFormat="1" ht="23.85" customHeight="1">
      <c r="A101" s="184"/>
      <c r="B101" s="591"/>
      <c r="C101" s="591"/>
      <c r="D101" s="150"/>
      <c r="E101" s="592"/>
      <c r="F101" s="592"/>
      <c r="G101" s="592"/>
      <c r="H101" s="592"/>
      <c r="I101" s="592"/>
      <c r="J101" s="592"/>
      <c r="K101" s="592"/>
      <c r="L101" s="592"/>
      <c r="M101" s="592"/>
      <c r="N101" s="592"/>
      <c r="O101" s="233"/>
      <c r="P101" s="234" t="str">
        <f t="shared" si="6"/>
        <v/>
      </c>
      <c r="Q101" s="45"/>
      <c r="R101" s="280"/>
      <c r="S101" s="4"/>
      <c r="T101" s="4"/>
      <c r="U101" s="4"/>
      <c r="V101" s="4"/>
      <c r="W101" s="4"/>
      <c r="X101" s="4"/>
    </row>
    <row r="102" spans="1:243" s="208" customFormat="1" ht="23.85" customHeight="1">
      <c r="A102" s="184"/>
      <c r="B102" s="591"/>
      <c r="C102" s="591"/>
      <c r="D102" s="150"/>
      <c r="E102" s="592"/>
      <c r="F102" s="592"/>
      <c r="G102" s="592"/>
      <c r="H102" s="592"/>
      <c r="I102" s="592"/>
      <c r="J102" s="592"/>
      <c r="K102" s="592"/>
      <c r="L102" s="592"/>
      <c r="M102" s="592"/>
      <c r="N102" s="592"/>
      <c r="O102" s="233"/>
      <c r="P102" s="234" t="str">
        <f t="shared" si="6"/>
        <v/>
      </c>
      <c r="Q102" s="45"/>
      <c r="R102" s="280"/>
      <c r="S102" s="4"/>
      <c r="T102" s="4"/>
      <c r="U102" s="4"/>
      <c r="V102" s="4"/>
      <c r="W102" s="4"/>
      <c r="X102" s="4"/>
    </row>
    <row r="103" spans="1:243" s="208" customFormat="1" ht="23.85" customHeight="1">
      <c r="A103" s="184"/>
      <c r="B103" s="591"/>
      <c r="C103" s="591"/>
      <c r="D103" s="150"/>
      <c r="E103" s="592"/>
      <c r="F103" s="592"/>
      <c r="G103" s="592"/>
      <c r="H103" s="592"/>
      <c r="I103" s="592"/>
      <c r="J103" s="592"/>
      <c r="K103" s="592"/>
      <c r="L103" s="592"/>
      <c r="M103" s="592"/>
      <c r="N103" s="592"/>
      <c r="O103" s="233"/>
      <c r="P103" s="234" t="str">
        <f t="shared" si="6"/>
        <v/>
      </c>
      <c r="Q103" s="45"/>
      <c r="R103" s="280"/>
      <c r="S103" s="4"/>
      <c r="T103" s="4"/>
      <c r="U103" s="4"/>
      <c r="V103" s="4"/>
      <c r="W103" s="4"/>
      <c r="X103" s="4"/>
    </row>
    <row r="104" spans="1:243" s="208" customFormat="1" ht="23.85" customHeight="1">
      <c r="A104" s="184"/>
      <c r="B104" s="591"/>
      <c r="C104" s="591"/>
      <c r="D104" s="150"/>
      <c r="E104" s="592"/>
      <c r="F104" s="592"/>
      <c r="G104" s="592"/>
      <c r="H104" s="592"/>
      <c r="I104" s="592"/>
      <c r="J104" s="592"/>
      <c r="K104" s="592"/>
      <c r="L104" s="592"/>
      <c r="M104" s="592"/>
      <c r="N104" s="592"/>
      <c r="O104" s="233"/>
      <c r="P104" s="234" t="str">
        <f t="shared" si="6"/>
        <v/>
      </c>
      <c r="Q104" s="45"/>
      <c r="R104" s="280"/>
      <c r="S104" s="4"/>
      <c r="T104" s="4"/>
      <c r="U104" s="4"/>
      <c r="V104" s="4"/>
      <c r="W104" s="4"/>
      <c r="X104" s="4"/>
    </row>
    <row r="105" spans="1:243" s="208" customFormat="1" ht="23.85" customHeight="1">
      <c r="A105" s="184"/>
      <c r="B105" s="591"/>
      <c r="C105" s="591"/>
      <c r="D105" s="150"/>
      <c r="E105" s="592"/>
      <c r="F105" s="592"/>
      <c r="G105" s="592"/>
      <c r="H105" s="592"/>
      <c r="I105" s="592"/>
      <c r="J105" s="592"/>
      <c r="K105" s="592"/>
      <c r="L105" s="592"/>
      <c r="M105" s="592"/>
      <c r="N105" s="592"/>
      <c r="O105" s="233"/>
      <c r="P105" s="234" t="str">
        <f t="shared" si="6"/>
        <v/>
      </c>
      <c r="Q105" s="45"/>
      <c r="R105" s="280"/>
      <c r="S105" s="4"/>
      <c r="T105" s="4"/>
      <c r="U105" s="4"/>
      <c r="V105" s="4"/>
      <c r="W105" s="4"/>
      <c r="X105" s="4"/>
    </row>
    <row r="106" spans="1:243" s="208" customFormat="1" ht="23.85" customHeight="1">
      <c r="A106" s="184"/>
      <c r="B106" s="591"/>
      <c r="C106" s="591"/>
      <c r="D106" s="150"/>
      <c r="E106" s="592"/>
      <c r="F106" s="592"/>
      <c r="G106" s="592"/>
      <c r="H106" s="592"/>
      <c r="I106" s="592"/>
      <c r="J106" s="592"/>
      <c r="K106" s="592"/>
      <c r="L106" s="592"/>
      <c r="M106" s="592"/>
      <c r="N106" s="592"/>
      <c r="O106" s="233"/>
      <c r="P106" s="234" t="str">
        <f t="shared" si="6"/>
        <v/>
      </c>
      <c r="Q106" s="45"/>
      <c r="R106" s="280"/>
      <c r="S106" s="4"/>
      <c r="T106" s="4"/>
      <c r="U106" s="4"/>
      <c r="V106" s="4"/>
      <c r="W106" s="4"/>
      <c r="X106" s="4"/>
    </row>
    <row r="107" spans="1:243" s="208" customFormat="1" ht="23.85" customHeight="1">
      <c r="A107" s="184"/>
      <c r="B107" s="591"/>
      <c r="C107" s="591"/>
      <c r="D107" s="150"/>
      <c r="E107" s="592"/>
      <c r="F107" s="592"/>
      <c r="G107" s="592"/>
      <c r="H107" s="592"/>
      <c r="I107" s="592"/>
      <c r="J107" s="592"/>
      <c r="K107" s="592"/>
      <c r="L107" s="592"/>
      <c r="M107" s="592"/>
      <c r="N107" s="592"/>
      <c r="O107" s="233"/>
      <c r="P107" s="234" t="str">
        <f t="shared" si="6"/>
        <v/>
      </c>
      <c r="Q107" s="45"/>
      <c r="R107" s="280"/>
      <c r="S107" s="4"/>
      <c r="T107" s="4"/>
      <c r="U107" s="4"/>
      <c r="V107" s="4"/>
      <c r="W107" s="4"/>
      <c r="X107" s="4"/>
    </row>
    <row r="108" spans="1:243" s="208" customFormat="1" ht="23.85" customHeight="1">
      <c r="A108" s="184"/>
      <c r="B108" s="591"/>
      <c r="C108" s="591"/>
      <c r="D108" s="150"/>
      <c r="E108" s="592"/>
      <c r="F108" s="592"/>
      <c r="G108" s="592"/>
      <c r="H108" s="592"/>
      <c r="I108" s="592"/>
      <c r="J108" s="592"/>
      <c r="K108" s="592"/>
      <c r="L108" s="592"/>
      <c r="M108" s="592"/>
      <c r="N108" s="592"/>
      <c r="O108" s="233"/>
      <c r="P108" s="234" t="str">
        <f t="shared" si="6"/>
        <v/>
      </c>
      <c r="Q108" s="45"/>
      <c r="R108" s="280"/>
      <c r="S108" s="4"/>
      <c r="T108" s="4"/>
      <c r="U108" s="4"/>
      <c r="V108" s="4"/>
      <c r="W108" s="4"/>
      <c r="X108" s="4"/>
    </row>
    <row r="109" spans="1:243" s="101" customFormat="1" ht="6" customHeight="1">
      <c r="A109" s="270"/>
      <c r="B109" s="165"/>
      <c r="C109" s="156"/>
      <c r="D109" s="156"/>
      <c r="E109" s="156"/>
      <c r="F109" s="151"/>
      <c r="G109" s="151"/>
      <c r="H109" s="151"/>
      <c r="I109" s="151"/>
      <c r="J109" s="151"/>
      <c r="K109" s="151"/>
      <c r="L109" s="151"/>
      <c r="M109" s="156"/>
      <c r="N109" s="156"/>
      <c r="O109" s="156"/>
      <c r="P109" s="166"/>
      <c r="Q109"/>
      <c r="R109" s="281"/>
      <c r="S109" s="63"/>
      <c r="T109" s="63"/>
      <c r="U109" s="63"/>
      <c r="V109" s="63"/>
      <c r="W109" s="63"/>
      <c r="X109" s="63"/>
    </row>
    <row r="110" spans="1:243" s="78" customFormat="1" ht="21.75" customHeight="1">
      <c r="A110" s="277"/>
      <c r="B110" s="167" t="s">
        <v>72</v>
      </c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308"/>
      <c r="R110" s="301"/>
      <c r="S110" s="108"/>
      <c r="T110" s="108"/>
      <c r="U110" s="108"/>
      <c r="V110" s="109"/>
      <c r="W110" s="34"/>
      <c r="X110" s="88"/>
    </row>
    <row r="111" spans="1:243" customFormat="1" ht="12.75" customHeight="1">
      <c r="A111" s="270"/>
      <c r="B111" s="602" t="str">
        <f>B61</f>
        <v>FAPESP, AGOSTO DE 2015</v>
      </c>
      <c r="C111" s="602"/>
      <c r="D111" s="602"/>
      <c r="E111" s="602"/>
      <c r="F111" s="165"/>
      <c r="G111" s="165"/>
      <c r="H111" s="165"/>
      <c r="I111" s="165"/>
      <c r="J111" s="165"/>
      <c r="K111" s="165"/>
      <c r="L111" s="165"/>
      <c r="M111" s="169"/>
      <c r="N111" s="169"/>
      <c r="O111" s="169"/>
      <c r="P111" s="159"/>
      <c r="Q111" s="78">
        <v>2</v>
      </c>
      <c r="R111" s="280"/>
      <c r="S111" s="30"/>
      <c r="T111" s="30"/>
      <c r="U111" s="30"/>
      <c r="V111" s="30"/>
      <c r="W111" s="30"/>
      <c r="X111" s="4"/>
    </row>
    <row r="112" spans="1:243" customFormat="1">
      <c r="A112" s="282"/>
      <c r="B112" s="149"/>
      <c r="C112" s="170"/>
      <c r="D112" s="170"/>
      <c r="E112" s="170"/>
      <c r="F112" s="158"/>
      <c r="G112" s="158"/>
      <c r="H112" s="158"/>
      <c r="I112" s="158"/>
      <c r="J112" s="158"/>
      <c r="K112" s="158"/>
      <c r="L112" s="158"/>
      <c r="M112" s="170"/>
      <c r="N112" s="170"/>
      <c r="O112" s="170"/>
      <c r="P112" s="159"/>
      <c r="R112" s="261"/>
      <c r="S112" s="4"/>
      <c r="T112" s="4"/>
      <c r="U112" s="4"/>
      <c r="V112" s="4"/>
      <c r="W112" s="4"/>
      <c r="X112" s="4"/>
    </row>
    <row r="113" spans="1:24" customFormat="1">
      <c r="A113" s="282"/>
      <c r="B113" s="149"/>
      <c r="C113" s="170"/>
      <c r="D113" s="170"/>
      <c r="E113" s="170"/>
      <c r="F113" s="158"/>
      <c r="G113" s="158"/>
      <c r="H113" s="158"/>
      <c r="I113" s="158"/>
      <c r="J113" s="158"/>
      <c r="K113" s="158"/>
      <c r="L113" s="158"/>
      <c r="M113" s="170"/>
      <c r="N113" s="170"/>
      <c r="O113" s="170"/>
      <c r="P113" s="159"/>
      <c r="R113" s="261"/>
      <c r="S113" s="4"/>
      <c r="T113" s="4"/>
      <c r="U113" s="4"/>
      <c r="V113" s="4"/>
      <c r="W113" s="4"/>
      <c r="X113" s="4"/>
    </row>
    <row r="114" spans="1:24" customFormat="1">
      <c r="A114" s="282"/>
      <c r="B114" s="149"/>
      <c r="C114" s="170"/>
      <c r="D114" s="170"/>
      <c r="E114" s="170"/>
      <c r="F114" s="158"/>
      <c r="G114" s="158"/>
      <c r="H114" s="158"/>
      <c r="I114" s="158"/>
      <c r="J114" s="158"/>
      <c r="K114" s="158"/>
      <c r="L114" s="158"/>
      <c r="M114" s="170"/>
      <c r="N114" s="170"/>
      <c r="O114" s="170"/>
      <c r="P114" s="159"/>
      <c r="R114" s="261"/>
      <c r="S114" s="4"/>
      <c r="T114" s="4"/>
      <c r="U114" s="4"/>
      <c r="V114" s="4"/>
      <c r="W114" s="4"/>
      <c r="X114" s="4"/>
    </row>
    <row r="115" spans="1:24" customFormat="1">
      <c r="A115" s="282"/>
      <c r="B115" s="149"/>
      <c r="C115" s="170"/>
      <c r="D115" s="170"/>
      <c r="E115" s="170"/>
      <c r="F115" s="158"/>
      <c r="G115" s="158"/>
      <c r="H115" s="158"/>
      <c r="I115" s="158"/>
      <c r="J115" s="158"/>
      <c r="K115" s="158"/>
      <c r="L115" s="158"/>
      <c r="M115" s="170"/>
      <c r="N115" s="170"/>
      <c r="O115" s="170"/>
      <c r="P115" s="159"/>
      <c r="R115" s="261"/>
      <c r="S115" s="4"/>
      <c r="T115" s="4"/>
      <c r="U115" s="4"/>
      <c r="V115" s="4"/>
      <c r="W115" s="4"/>
      <c r="X115" s="4"/>
    </row>
    <row r="116" spans="1:24" customFormat="1">
      <c r="A116" s="282"/>
      <c r="B116" s="149"/>
      <c r="C116" s="170"/>
      <c r="D116" s="170"/>
      <c r="E116" s="170"/>
      <c r="F116" s="158"/>
      <c r="G116" s="158"/>
      <c r="H116" s="158"/>
      <c r="I116" s="158"/>
      <c r="J116" s="158"/>
      <c r="K116" s="158"/>
      <c r="L116" s="158"/>
      <c r="M116" s="170"/>
      <c r="N116" s="170"/>
      <c r="O116" s="170"/>
      <c r="P116" s="159"/>
      <c r="R116" s="261"/>
      <c r="S116" s="4"/>
      <c r="T116" s="4"/>
      <c r="U116" s="4"/>
      <c r="V116" s="4"/>
      <c r="W116" s="4"/>
      <c r="X116" s="4"/>
    </row>
    <row r="117" spans="1:24" customFormat="1">
      <c r="A117" s="282"/>
      <c r="B117" s="149"/>
      <c r="C117" s="170"/>
      <c r="D117" s="170"/>
      <c r="E117" s="170"/>
      <c r="F117" s="158"/>
      <c r="G117" s="158"/>
      <c r="H117" s="158"/>
      <c r="I117" s="158"/>
      <c r="J117" s="158"/>
      <c r="K117" s="158"/>
      <c r="L117" s="158"/>
      <c r="M117" s="170"/>
      <c r="N117" s="170"/>
      <c r="O117" s="170"/>
      <c r="P117" s="159"/>
      <c r="R117" s="261"/>
      <c r="S117" s="4"/>
      <c r="T117" s="4"/>
      <c r="U117" s="4"/>
      <c r="V117" s="4"/>
      <c r="W117" s="4"/>
      <c r="X117" s="4"/>
    </row>
    <row r="118" spans="1:24" customFormat="1">
      <c r="A118" s="282"/>
      <c r="B118" s="149"/>
      <c r="C118" s="170"/>
      <c r="D118" s="170"/>
      <c r="E118" s="170"/>
      <c r="F118" s="158"/>
      <c r="G118" s="158"/>
      <c r="H118" s="158"/>
      <c r="I118" s="158"/>
      <c r="J118" s="158"/>
      <c r="K118" s="158"/>
      <c r="L118" s="158"/>
      <c r="M118" s="170"/>
      <c r="N118" s="170"/>
      <c r="O118" s="170"/>
      <c r="P118" s="159"/>
      <c r="R118" s="261"/>
      <c r="S118" s="4"/>
      <c r="T118" s="4"/>
      <c r="U118" s="4"/>
      <c r="V118" s="4"/>
      <c r="W118" s="4"/>
      <c r="X118" s="4"/>
    </row>
    <row r="119" spans="1:24" customFormat="1">
      <c r="A119" s="282"/>
      <c r="B119" s="36"/>
      <c r="C119" s="110"/>
      <c r="D119" s="110"/>
      <c r="E119" s="110"/>
      <c r="F119" s="38"/>
      <c r="G119" s="38"/>
      <c r="H119" s="38"/>
      <c r="I119" s="38"/>
      <c r="J119" s="38"/>
      <c r="K119" s="38"/>
      <c r="L119" s="38"/>
      <c r="M119" s="110"/>
      <c r="N119" s="110"/>
      <c r="O119" s="110"/>
      <c r="R119" s="261"/>
      <c r="S119" s="4"/>
      <c r="T119" s="4"/>
      <c r="U119" s="4"/>
      <c r="V119" s="4"/>
      <c r="W119" s="4"/>
      <c r="X119" s="4"/>
    </row>
    <row r="120" spans="1:24" customFormat="1">
      <c r="A120" s="282"/>
      <c r="B120" s="36"/>
      <c r="C120" s="110"/>
      <c r="D120" s="110"/>
      <c r="E120" s="110"/>
      <c r="F120" s="38"/>
      <c r="G120" s="38"/>
      <c r="H120" s="38"/>
      <c r="I120" s="38"/>
      <c r="J120" s="38"/>
      <c r="K120" s="38"/>
      <c r="L120" s="38"/>
      <c r="M120" s="110"/>
      <c r="N120" s="110"/>
      <c r="O120" s="110"/>
      <c r="R120" s="261"/>
      <c r="S120" s="4"/>
      <c r="T120" s="4"/>
      <c r="U120" s="4"/>
      <c r="V120" s="4"/>
      <c r="W120" s="4"/>
      <c r="X120" s="4"/>
    </row>
    <row r="121" spans="1:24" customFormat="1">
      <c r="A121" s="282"/>
      <c r="B121" s="36"/>
      <c r="C121" s="110"/>
      <c r="D121" s="110"/>
      <c r="E121" s="110"/>
      <c r="F121" s="38"/>
      <c r="G121" s="38"/>
      <c r="H121" s="38"/>
      <c r="I121" s="38"/>
      <c r="J121" s="38"/>
      <c r="K121" s="38"/>
      <c r="L121" s="38"/>
      <c r="M121" s="110"/>
      <c r="N121" s="110"/>
      <c r="O121" s="110"/>
      <c r="R121" s="261"/>
      <c r="S121" s="4"/>
      <c r="T121" s="4"/>
      <c r="U121" s="4"/>
      <c r="V121" s="4"/>
      <c r="W121" s="4"/>
      <c r="X121" s="4"/>
    </row>
    <row r="122" spans="1:24" customFormat="1">
      <c r="A122" s="282"/>
      <c r="B122" s="36"/>
      <c r="C122" s="110"/>
      <c r="D122" s="110"/>
      <c r="E122" s="110"/>
      <c r="F122" s="38"/>
      <c r="G122" s="38"/>
      <c r="H122" s="38"/>
      <c r="I122" s="38"/>
      <c r="J122" s="38"/>
      <c r="K122" s="38"/>
      <c r="L122" s="38"/>
      <c r="M122" s="110"/>
      <c r="N122" s="110"/>
      <c r="O122" s="110"/>
      <c r="R122" s="261"/>
      <c r="S122" s="4"/>
      <c r="T122" s="4"/>
      <c r="U122" s="4"/>
      <c r="V122" s="4"/>
      <c r="W122" s="4"/>
      <c r="X122" s="4"/>
    </row>
    <row r="123" spans="1:24" customFormat="1">
      <c r="A123" s="282"/>
      <c r="B123" s="36"/>
      <c r="C123" s="110"/>
      <c r="D123" s="110"/>
      <c r="E123" s="110"/>
      <c r="F123" s="38"/>
      <c r="G123" s="38"/>
      <c r="H123" s="38"/>
      <c r="I123" s="38"/>
      <c r="J123" s="38"/>
      <c r="K123" s="38"/>
      <c r="L123" s="38"/>
      <c r="M123" s="110"/>
      <c r="N123" s="110"/>
      <c r="O123" s="110"/>
      <c r="R123" s="261"/>
      <c r="S123" s="4"/>
      <c r="T123" s="4"/>
      <c r="U123" s="4"/>
      <c r="V123" s="4"/>
      <c r="W123" s="4"/>
      <c r="X123" s="4"/>
    </row>
    <row r="124" spans="1:24" customFormat="1">
      <c r="A124" s="282"/>
      <c r="B124" s="36"/>
      <c r="C124" s="110"/>
      <c r="D124" s="110"/>
      <c r="E124" s="110"/>
      <c r="F124" s="38"/>
      <c r="G124" s="38"/>
      <c r="H124" s="38"/>
      <c r="I124" s="38"/>
      <c r="J124" s="38"/>
      <c r="K124" s="38"/>
      <c r="L124" s="38"/>
      <c r="M124" s="110"/>
      <c r="N124" s="110"/>
      <c r="O124" s="110"/>
      <c r="R124" s="261"/>
      <c r="S124" s="4"/>
      <c r="T124" s="4"/>
      <c r="U124" s="4"/>
      <c r="V124" s="4"/>
      <c r="W124" s="4"/>
      <c r="X124" s="4"/>
    </row>
    <row r="125" spans="1:24" customFormat="1">
      <c r="A125" s="282"/>
      <c r="B125" s="36"/>
      <c r="C125" s="110"/>
      <c r="D125" s="110"/>
      <c r="E125" s="110"/>
      <c r="F125" s="38"/>
      <c r="G125" s="38"/>
      <c r="H125" s="38"/>
      <c r="I125" s="38"/>
      <c r="J125" s="38"/>
      <c r="K125" s="38"/>
      <c r="L125" s="38"/>
      <c r="M125" s="110"/>
      <c r="N125" s="110"/>
      <c r="O125" s="110"/>
      <c r="R125" s="261"/>
      <c r="S125" s="4"/>
      <c r="T125" s="4"/>
      <c r="U125" s="4"/>
      <c r="V125" s="4"/>
      <c r="W125" s="4"/>
      <c r="X125" s="4"/>
    </row>
    <row r="126" spans="1:24" customFormat="1">
      <c r="A126" s="282"/>
      <c r="B126" s="36"/>
      <c r="C126" s="110"/>
      <c r="D126" s="110"/>
      <c r="E126" s="110"/>
      <c r="F126" s="38"/>
      <c r="G126" s="38"/>
      <c r="H126" s="38"/>
      <c r="I126" s="38"/>
      <c r="J126" s="38"/>
      <c r="K126" s="38"/>
      <c r="L126" s="38"/>
      <c r="M126" s="110"/>
      <c r="N126" s="110"/>
      <c r="O126" s="110"/>
      <c r="R126" s="261"/>
      <c r="S126" s="4"/>
      <c r="T126" s="4"/>
      <c r="U126" s="4"/>
      <c r="V126" s="4"/>
      <c r="W126" s="4"/>
      <c r="X126" s="4"/>
    </row>
    <row r="127" spans="1:24" customFormat="1">
      <c r="A127" s="282"/>
      <c r="B127" s="36"/>
      <c r="C127" s="110"/>
      <c r="D127" s="110"/>
      <c r="E127" s="110"/>
      <c r="F127" s="38"/>
      <c r="G127" s="38"/>
      <c r="H127" s="38"/>
      <c r="I127" s="38"/>
      <c r="J127" s="38"/>
      <c r="K127" s="38"/>
      <c r="L127" s="38"/>
      <c r="M127" s="110"/>
      <c r="N127" s="110"/>
      <c r="O127" s="110"/>
      <c r="R127" s="261"/>
      <c r="S127" s="4"/>
      <c r="T127" s="4"/>
      <c r="U127" s="4"/>
      <c r="V127" s="4"/>
      <c r="W127" s="4"/>
      <c r="X127" s="4"/>
    </row>
    <row r="128" spans="1:24" customFormat="1">
      <c r="A128" s="282"/>
      <c r="B128" s="36"/>
      <c r="C128" s="110"/>
      <c r="D128" s="110"/>
      <c r="E128" s="110"/>
      <c r="F128" s="38"/>
      <c r="G128" s="38"/>
      <c r="H128" s="38"/>
      <c r="I128" s="38"/>
      <c r="J128" s="38"/>
      <c r="K128" s="38"/>
      <c r="L128" s="38"/>
      <c r="M128" s="110"/>
      <c r="N128" s="110"/>
      <c r="O128" s="110"/>
      <c r="R128" s="261"/>
      <c r="S128" s="4"/>
      <c r="T128" s="4"/>
      <c r="U128" s="4"/>
      <c r="V128" s="4"/>
      <c r="W128" s="4"/>
      <c r="X128" s="4"/>
    </row>
    <row r="129" spans="1:24" customFormat="1">
      <c r="A129" s="282"/>
      <c r="B129" s="36"/>
      <c r="C129" s="110"/>
      <c r="D129" s="110"/>
      <c r="E129" s="110"/>
      <c r="F129" s="38"/>
      <c r="G129" s="38"/>
      <c r="H129" s="38"/>
      <c r="I129" s="38"/>
      <c r="J129" s="38"/>
      <c r="K129" s="38"/>
      <c r="L129" s="38"/>
      <c r="M129" s="110"/>
      <c r="N129" s="110"/>
      <c r="O129" s="110"/>
      <c r="R129" s="261"/>
      <c r="S129" s="4"/>
      <c r="T129" s="4"/>
      <c r="U129" s="4"/>
      <c r="V129" s="4"/>
      <c r="W129" s="4"/>
      <c r="X129" s="4"/>
    </row>
    <row r="130" spans="1:24" customFormat="1">
      <c r="A130" s="282"/>
      <c r="B130" s="36"/>
      <c r="C130" s="110"/>
      <c r="D130" s="110"/>
      <c r="E130" s="110"/>
      <c r="F130" s="38"/>
      <c r="G130" s="38"/>
      <c r="H130" s="38"/>
      <c r="I130" s="38"/>
      <c r="J130" s="38"/>
      <c r="K130" s="38"/>
      <c r="L130" s="38"/>
      <c r="M130" s="110"/>
      <c r="N130" s="110"/>
      <c r="O130" s="110"/>
      <c r="R130" s="261"/>
      <c r="S130" s="4"/>
      <c r="T130" s="4"/>
      <c r="U130" s="4"/>
      <c r="V130" s="4"/>
      <c r="W130" s="4"/>
      <c r="X130" s="4"/>
    </row>
    <row r="131" spans="1:24" customFormat="1">
      <c r="A131" s="282"/>
      <c r="B131" s="36"/>
      <c r="C131" s="110"/>
      <c r="D131" s="110"/>
      <c r="E131" s="110"/>
      <c r="F131" s="38"/>
      <c r="G131" s="38"/>
      <c r="H131" s="38"/>
      <c r="I131" s="38"/>
      <c r="J131" s="38"/>
      <c r="K131" s="38"/>
      <c r="L131" s="38"/>
      <c r="M131" s="110"/>
      <c r="N131" s="110"/>
      <c r="O131" s="110"/>
      <c r="R131" s="261"/>
      <c r="S131" s="4"/>
      <c r="T131" s="4"/>
      <c r="U131" s="4"/>
      <c r="V131" s="4"/>
      <c r="W131" s="4"/>
      <c r="X131" s="4"/>
    </row>
    <row r="132" spans="1:24" customFormat="1">
      <c r="A132" s="282"/>
      <c r="B132" s="36"/>
      <c r="C132" s="110"/>
      <c r="D132" s="110"/>
      <c r="E132" s="110"/>
      <c r="F132" s="38"/>
      <c r="G132" s="38"/>
      <c r="H132" s="38"/>
      <c r="I132" s="38"/>
      <c r="J132" s="38"/>
      <c r="K132" s="38"/>
      <c r="L132" s="38"/>
      <c r="M132" s="110"/>
      <c r="N132" s="110"/>
      <c r="O132" s="110"/>
      <c r="R132" s="261"/>
      <c r="S132" s="4"/>
      <c r="T132" s="4"/>
      <c r="U132" s="4"/>
      <c r="V132" s="4"/>
      <c r="W132" s="4"/>
      <c r="X132" s="4"/>
    </row>
    <row r="133" spans="1:24" customFormat="1">
      <c r="A133" s="282"/>
      <c r="B133" s="36"/>
      <c r="C133" s="110"/>
      <c r="D133" s="110"/>
      <c r="E133" s="110"/>
      <c r="F133" s="38"/>
      <c r="G133" s="38"/>
      <c r="H133" s="38"/>
      <c r="I133" s="38"/>
      <c r="J133" s="38"/>
      <c r="K133" s="38"/>
      <c r="L133" s="38"/>
      <c r="M133" s="110"/>
      <c r="N133" s="110"/>
      <c r="O133" s="110"/>
      <c r="R133" s="261"/>
      <c r="S133" s="4"/>
      <c r="T133" s="4"/>
      <c r="U133" s="4"/>
      <c r="V133" s="4"/>
      <c r="W133" s="4"/>
      <c r="X133" s="4"/>
    </row>
    <row r="134" spans="1:24" customFormat="1">
      <c r="A134" s="282"/>
      <c r="B134" s="36"/>
      <c r="C134" s="110"/>
      <c r="D134" s="110"/>
      <c r="E134" s="110"/>
      <c r="F134" s="38"/>
      <c r="G134" s="38"/>
      <c r="H134" s="38"/>
      <c r="I134" s="38"/>
      <c r="J134" s="38"/>
      <c r="K134" s="38"/>
      <c r="L134" s="38"/>
      <c r="M134" s="110"/>
      <c r="N134" s="110"/>
      <c r="O134" s="110"/>
      <c r="R134" s="261"/>
      <c r="S134" s="4"/>
      <c r="T134" s="4"/>
      <c r="U134" s="4"/>
      <c r="V134" s="4"/>
      <c r="W134" s="4"/>
      <c r="X134" s="4"/>
    </row>
    <row r="135" spans="1:24" customFormat="1">
      <c r="A135" s="282"/>
      <c r="B135" s="36"/>
      <c r="C135" s="110"/>
      <c r="D135" s="110"/>
      <c r="E135" s="110"/>
      <c r="F135" s="38"/>
      <c r="G135" s="38"/>
      <c r="H135" s="38"/>
      <c r="I135" s="38"/>
      <c r="J135" s="38"/>
      <c r="K135" s="38"/>
      <c r="L135" s="38"/>
      <c r="M135" s="110"/>
      <c r="N135" s="110"/>
      <c r="O135" s="110"/>
      <c r="R135" s="261"/>
      <c r="S135" s="4"/>
      <c r="T135" s="4"/>
      <c r="U135" s="4"/>
      <c r="V135" s="4"/>
      <c r="W135" s="4"/>
      <c r="X135" s="4"/>
    </row>
    <row r="136" spans="1:24" customFormat="1">
      <c r="A136" s="282"/>
      <c r="B136" s="36"/>
      <c r="C136" s="110"/>
      <c r="D136" s="110"/>
      <c r="E136" s="110"/>
      <c r="F136" s="38"/>
      <c r="G136" s="38"/>
      <c r="H136" s="38"/>
      <c r="I136" s="38"/>
      <c r="J136" s="38"/>
      <c r="K136" s="38"/>
      <c r="L136" s="38"/>
      <c r="M136" s="110"/>
      <c r="N136" s="110"/>
      <c r="O136" s="110"/>
      <c r="R136" s="261"/>
      <c r="S136" s="4"/>
      <c r="T136" s="4"/>
      <c r="U136" s="4"/>
      <c r="V136" s="4"/>
      <c r="W136" s="4"/>
      <c r="X136" s="4"/>
    </row>
    <row r="137" spans="1:24" customFormat="1">
      <c r="A137" s="282"/>
      <c r="B137" s="36"/>
      <c r="C137" s="110"/>
      <c r="D137" s="110"/>
      <c r="E137" s="110"/>
      <c r="F137" s="38"/>
      <c r="G137" s="38"/>
      <c r="H137" s="38"/>
      <c r="I137" s="38"/>
      <c r="J137" s="38"/>
      <c r="K137" s="38"/>
      <c r="L137" s="38"/>
      <c r="M137" s="110"/>
      <c r="N137" s="110"/>
      <c r="O137" s="110"/>
      <c r="R137" s="261"/>
      <c r="S137" s="4"/>
      <c r="T137" s="4"/>
      <c r="U137" s="4"/>
      <c r="V137" s="4"/>
      <c r="W137" s="4"/>
      <c r="X137" s="4"/>
    </row>
    <row r="138" spans="1:24" customFormat="1">
      <c r="A138" s="282"/>
      <c r="B138" s="36"/>
      <c r="C138" s="110"/>
      <c r="D138" s="110"/>
      <c r="E138" s="110"/>
      <c r="F138" s="38"/>
      <c r="G138" s="38"/>
      <c r="H138" s="38"/>
      <c r="I138" s="38"/>
      <c r="J138" s="38"/>
      <c r="K138" s="38"/>
      <c r="L138" s="38"/>
      <c r="M138" s="110"/>
      <c r="N138" s="110"/>
      <c r="O138" s="110"/>
      <c r="R138" s="261"/>
      <c r="S138" s="4"/>
      <c r="T138" s="4"/>
      <c r="U138" s="4"/>
      <c r="V138" s="4"/>
      <c r="W138" s="4"/>
      <c r="X138" s="4"/>
    </row>
    <row r="139" spans="1:24" customFormat="1">
      <c r="A139" s="282"/>
      <c r="B139" s="36"/>
      <c r="C139" s="110"/>
      <c r="D139" s="110"/>
      <c r="E139" s="110"/>
      <c r="F139" s="38"/>
      <c r="G139" s="38"/>
      <c r="H139" s="38"/>
      <c r="I139" s="38"/>
      <c r="J139" s="38"/>
      <c r="K139" s="38"/>
      <c r="L139" s="38"/>
      <c r="M139" s="110"/>
      <c r="N139" s="110"/>
      <c r="O139" s="110"/>
      <c r="R139" s="261"/>
      <c r="S139" s="4"/>
      <c r="T139" s="4"/>
      <c r="U139" s="4"/>
      <c r="V139" s="4"/>
      <c r="W139" s="4"/>
      <c r="X139" s="4"/>
    </row>
    <row r="140" spans="1:24" customFormat="1">
      <c r="A140" s="282"/>
      <c r="B140" s="36"/>
      <c r="C140" s="110"/>
      <c r="D140" s="110"/>
      <c r="E140" s="110"/>
      <c r="F140" s="38"/>
      <c r="G140" s="38"/>
      <c r="H140" s="38"/>
      <c r="I140" s="38"/>
      <c r="J140" s="38"/>
      <c r="K140" s="38"/>
      <c r="L140" s="38"/>
      <c r="M140" s="110"/>
      <c r="N140" s="110"/>
      <c r="O140" s="110"/>
      <c r="R140" s="261"/>
      <c r="S140" s="4"/>
      <c r="T140" s="4"/>
      <c r="U140" s="4"/>
      <c r="V140" s="4"/>
      <c r="W140" s="4"/>
      <c r="X140" s="4"/>
    </row>
    <row r="141" spans="1:24" customFormat="1">
      <c r="A141" s="282"/>
      <c r="B141" s="36"/>
      <c r="C141" s="110"/>
      <c r="D141" s="110"/>
      <c r="E141" s="110"/>
      <c r="F141" s="38"/>
      <c r="G141" s="38"/>
      <c r="H141" s="38"/>
      <c r="I141" s="38"/>
      <c r="J141" s="38"/>
      <c r="K141" s="38"/>
      <c r="L141" s="38"/>
      <c r="M141" s="110"/>
      <c r="N141" s="110"/>
      <c r="O141" s="110"/>
      <c r="R141" s="261"/>
      <c r="S141" s="4"/>
      <c r="T141" s="4"/>
      <c r="U141" s="4"/>
      <c r="V141" s="4"/>
      <c r="W141" s="4"/>
      <c r="X141" s="4"/>
    </row>
    <row r="142" spans="1:24" customFormat="1">
      <c r="A142" s="282"/>
      <c r="B142" s="36"/>
      <c r="C142" s="110"/>
      <c r="D142" s="110"/>
      <c r="E142" s="110"/>
      <c r="F142" s="38"/>
      <c r="G142" s="38"/>
      <c r="H142" s="38"/>
      <c r="I142" s="38"/>
      <c r="J142" s="38"/>
      <c r="K142" s="38"/>
      <c r="L142" s="38"/>
      <c r="M142" s="110"/>
      <c r="N142" s="110"/>
      <c r="O142" s="110"/>
      <c r="R142" s="261"/>
      <c r="S142" s="4"/>
      <c r="T142" s="4"/>
      <c r="U142" s="4"/>
      <c r="V142" s="4"/>
      <c r="W142" s="4"/>
      <c r="X142" s="4"/>
    </row>
    <row r="143" spans="1:24" customFormat="1">
      <c r="A143" s="282"/>
      <c r="B143" s="36"/>
      <c r="C143" s="110"/>
      <c r="D143" s="110"/>
      <c r="E143" s="110"/>
      <c r="F143" s="38"/>
      <c r="G143" s="38"/>
      <c r="H143" s="38"/>
      <c r="I143" s="38"/>
      <c r="J143" s="38"/>
      <c r="K143" s="38"/>
      <c r="L143" s="38"/>
      <c r="M143" s="110"/>
      <c r="N143" s="110"/>
      <c r="O143" s="110"/>
      <c r="R143" s="261"/>
      <c r="S143" s="4"/>
      <c r="T143" s="4"/>
      <c r="U143" s="4"/>
      <c r="V143" s="4"/>
      <c r="W143" s="4"/>
      <c r="X143" s="4"/>
    </row>
    <row r="144" spans="1:24" customFormat="1">
      <c r="A144" s="282"/>
      <c r="B144" s="36"/>
      <c r="C144" s="110"/>
      <c r="D144" s="110"/>
      <c r="E144" s="110"/>
      <c r="F144" s="38"/>
      <c r="G144" s="38"/>
      <c r="H144" s="38"/>
      <c r="I144" s="38"/>
      <c r="J144" s="38"/>
      <c r="K144" s="38"/>
      <c r="L144" s="38"/>
      <c r="M144" s="110"/>
      <c r="N144" s="110"/>
      <c r="O144" s="110"/>
      <c r="R144" s="261"/>
      <c r="S144" s="4"/>
      <c r="T144" s="4"/>
      <c r="U144" s="4"/>
      <c r="V144" s="4"/>
      <c r="W144" s="4"/>
      <c r="X144" s="4"/>
    </row>
    <row r="145" spans="1:24" customFormat="1">
      <c r="A145" s="282"/>
      <c r="B145" s="36"/>
      <c r="C145" s="110"/>
      <c r="D145" s="110"/>
      <c r="E145" s="110"/>
      <c r="F145" s="38"/>
      <c r="G145" s="38"/>
      <c r="H145" s="38"/>
      <c r="I145" s="38"/>
      <c r="J145" s="38"/>
      <c r="K145" s="38"/>
      <c r="L145" s="38"/>
      <c r="M145" s="110"/>
      <c r="N145" s="110"/>
      <c r="O145" s="110"/>
      <c r="R145" s="261"/>
      <c r="S145" s="4"/>
      <c r="T145" s="4"/>
      <c r="U145" s="4"/>
      <c r="V145" s="4"/>
      <c r="W145" s="4"/>
      <c r="X145" s="4"/>
    </row>
    <row r="146" spans="1:24" customFormat="1">
      <c r="A146" s="282"/>
      <c r="B146" s="36"/>
      <c r="C146" s="110"/>
      <c r="D146" s="110"/>
      <c r="E146" s="110"/>
      <c r="F146" s="38"/>
      <c r="G146" s="38"/>
      <c r="H146" s="38"/>
      <c r="I146" s="38"/>
      <c r="J146" s="38"/>
      <c r="K146" s="38"/>
      <c r="L146" s="38"/>
      <c r="M146" s="110"/>
      <c r="N146" s="110"/>
      <c r="O146" s="110"/>
      <c r="R146" s="261"/>
      <c r="S146" s="4"/>
      <c r="T146" s="4"/>
      <c r="U146" s="4"/>
      <c r="V146" s="4"/>
      <c r="W146" s="4"/>
      <c r="X146" s="4"/>
    </row>
    <row r="147" spans="1:24" customFormat="1">
      <c r="A147" s="282"/>
      <c r="B147" s="36"/>
      <c r="C147" s="110"/>
      <c r="D147" s="110"/>
      <c r="E147" s="110"/>
      <c r="F147" s="38"/>
      <c r="G147" s="38"/>
      <c r="H147" s="38"/>
      <c r="I147" s="38"/>
      <c r="J147" s="38"/>
      <c r="K147" s="38"/>
      <c r="L147" s="38"/>
      <c r="M147" s="110"/>
      <c r="N147" s="110"/>
      <c r="O147" s="110"/>
      <c r="R147" s="261"/>
      <c r="S147" s="4"/>
      <c r="T147" s="4"/>
      <c r="U147" s="4"/>
      <c r="V147" s="4"/>
      <c r="W147" s="4"/>
      <c r="X147" s="4"/>
    </row>
    <row r="148" spans="1:24" customFormat="1">
      <c r="A148" s="282"/>
      <c r="B148" s="36"/>
      <c r="C148" s="110"/>
      <c r="D148" s="110"/>
      <c r="E148" s="110"/>
      <c r="F148" s="38"/>
      <c r="G148" s="38"/>
      <c r="H148" s="38"/>
      <c r="I148" s="38"/>
      <c r="J148" s="38"/>
      <c r="K148" s="38"/>
      <c r="L148" s="38"/>
      <c r="M148" s="110"/>
      <c r="N148" s="110"/>
      <c r="O148" s="110"/>
      <c r="R148" s="261"/>
      <c r="S148" s="4"/>
      <c r="T148" s="4"/>
      <c r="U148" s="4"/>
      <c r="V148" s="4"/>
      <c r="W148" s="4"/>
      <c r="X148" s="4"/>
    </row>
    <row r="149" spans="1:24" customFormat="1">
      <c r="A149" s="282"/>
      <c r="B149" s="36"/>
      <c r="C149" s="110"/>
      <c r="D149" s="110"/>
      <c r="E149" s="110"/>
      <c r="F149" s="38"/>
      <c r="G149" s="38"/>
      <c r="H149" s="38"/>
      <c r="I149" s="38"/>
      <c r="J149" s="38"/>
      <c r="K149" s="38"/>
      <c r="L149" s="38"/>
      <c r="M149" s="110"/>
      <c r="N149" s="110"/>
      <c r="O149" s="110"/>
      <c r="R149" s="261"/>
      <c r="S149" s="4"/>
      <c r="T149" s="4"/>
      <c r="U149" s="4"/>
      <c r="V149" s="4"/>
      <c r="W149" s="4"/>
      <c r="X149" s="4"/>
    </row>
    <row r="150" spans="1:24" customFormat="1">
      <c r="A150" s="282"/>
      <c r="B150" s="36"/>
      <c r="C150" s="110"/>
      <c r="D150" s="110"/>
      <c r="E150" s="110"/>
      <c r="F150" s="38"/>
      <c r="G150" s="38"/>
      <c r="H150" s="38"/>
      <c r="I150" s="38"/>
      <c r="J150" s="38"/>
      <c r="K150" s="38"/>
      <c r="L150" s="38"/>
      <c r="M150" s="110"/>
      <c r="N150" s="110"/>
      <c r="O150" s="110"/>
      <c r="R150" s="261"/>
      <c r="S150" s="4"/>
      <c r="T150" s="4"/>
      <c r="U150" s="4"/>
      <c r="V150" s="4"/>
      <c r="W150" s="4"/>
      <c r="X150" s="4"/>
    </row>
    <row r="151" spans="1:24" customFormat="1">
      <c r="A151" s="282"/>
      <c r="B151" s="36"/>
      <c r="C151" s="110"/>
      <c r="D151" s="110"/>
      <c r="E151" s="110"/>
      <c r="F151" s="38"/>
      <c r="G151" s="38"/>
      <c r="H151" s="38"/>
      <c r="I151" s="38"/>
      <c r="J151" s="38"/>
      <c r="K151" s="38"/>
      <c r="L151" s="38"/>
      <c r="M151" s="110"/>
      <c r="N151" s="110"/>
      <c r="O151" s="110"/>
      <c r="R151" s="261"/>
      <c r="S151" s="4"/>
      <c r="T151" s="4"/>
      <c r="U151" s="4"/>
      <c r="V151" s="4"/>
      <c r="W151" s="4"/>
      <c r="X151" s="4"/>
    </row>
    <row r="152" spans="1:24" customFormat="1">
      <c r="A152" s="282"/>
      <c r="B152" s="36"/>
      <c r="C152" s="110"/>
      <c r="D152" s="110"/>
      <c r="E152" s="110"/>
      <c r="F152" s="38"/>
      <c r="G152" s="38"/>
      <c r="H152" s="38"/>
      <c r="I152" s="38"/>
      <c r="J152" s="38"/>
      <c r="K152" s="38"/>
      <c r="L152" s="38"/>
      <c r="M152" s="110"/>
      <c r="N152" s="110"/>
      <c r="O152" s="110"/>
      <c r="R152" s="261"/>
      <c r="S152" s="4"/>
      <c r="T152" s="4"/>
      <c r="U152" s="4"/>
      <c r="V152" s="4"/>
      <c r="W152" s="4"/>
      <c r="X152" s="4"/>
    </row>
    <row r="153" spans="1:24" customFormat="1">
      <c r="A153" s="282"/>
      <c r="B153" s="36"/>
      <c r="C153" s="110"/>
      <c r="D153" s="110"/>
      <c r="E153" s="110"/>
      <c r="F153" s="38"/>
      <c r="G153" s="38"/>
      <c r="H153" s="38"/>
      <c r="I153" s="38"/>
      <c r="J153" s="38"/>
      <c r="K153" s="38"/>
      <c r="L153" s="38"/>
      <c r="M153" s="110"/>
      <c r="N153" s="110"/>
      <c r="O153" s="110"/>
      <c r="R153" s="261"/>
      <c r="S153" s="4"/>
      <c r="T153" s="4"/>
      <c r="U153" s="4"/>
      <c r="V153" s="4"/>
      <c r="W153" s="4"/>
      <c r="X153" s="4"/>
    </row>
    <row r="154" spans="1:24" customFormat="1">
      <c r="A154" s="282"/>
      <c r="B154" s="36"/>
      <c r="C154" s="110"/>
      <c r="D154" s="110"/>
      <c r="E154" s="110"/>
      <c r="F154" s="38"/>
      <c r="G154" s="38"/>
      <c r="H154" s="38"/>
      <c r="I154" s="38"/>
      <c r="J154" s="38"/>
      <c r="K154" s="38"/>
      <c r="L154" s="38"/>
      <c r="M154" s="110"/>
      <c r="N154" s="110"/>
      <c r="O154" s="110"/>
      <c r="R154" s="261"/>
      <c r="S154" s="4"/>
      <c r="T154" s="4"/>
      <c r="U154" s="4"/>
      <c r="V154" s="4"/>
      <c r="W154" s="4"/>
      <c r="X154" s="4"/>
    </row>
    <row r="155" spans="1:24" customFormat="1">
      <c r="A155" s="282"/>
      <c r="B155" s="36"/>
      <c r="C155" s="110"/>
      <c r="D155" s="110"/>
      <c r="E155" s="110"/>
      <c r="F155" s="38"/>
      <c r="G155" s="38"/>
      <c r="H155" s="38"/>
      <c r="I155" s="38"/>
      <c r="J155" s="38"/>
      <c r="K155" s="38"/>
      <c r="L155" s="38"/>
      <c r="M155" s="110"/>
      <c r="N155" s="110"/>
      <c r="O155" s="110"/>
      <c r="R155" s="261"/>
      <c r="S155" s="4"/>
      <c r="T155" s="4"/>
      <c r="U155" s="4"/>
      <c r="V155" s="4"/>
      <c r="W155" s="4"/>
      <c r="X155" s="4"/>
    </row>
    <row r="156" spans="1:24" customFormat="1">
      <c r="A156" s="282"/>
      <c r="B156" s="36"/>
      <c r="C156" s="110"/>
      <c r="D156" s="110"/>
      <c r="E156" s="110"/>
      <c r="F156" s="38"/>
      <c r="G156" s="38"/>
      <c r="H156" s="38"/>
      <c r="I156" s="38"/>
      <c r="J156" s="38"/>
      <c r="K156" s="38"/>
      <c r="L156" s="38"/>
      <c r="M156" s="110"/>
      <c r="N156" s="110"/>
      <c r="O156" s="110"/>
      <c r="R156" s="261"/>
      <c r="S156" s="4"/>
      <c r="T156" s="4"/>
      <c r="U156" s="4"/>
      <c r="V156" s="4"/>
      <c r="W156" s="4"/>
      <c r="X156" s="4"/>
    </row>
    <row r="157" spans="1:24">
      <c r="P157" s="36"/>
      <c r="Q157" s="36"/>
      <c r="R157" s="261"/>
      <c r="S157" s="30"/>
      <c r="T157" s="30"/>
      <c r="U157" s="30"/>
      <c r="V157" s="30"/>
      <c r="W157" s="30"/>
      <c r="X157" s="30"/>
    </row>
    <row r="158" spans="1:24">
      <c r="P158" s="36"/>
      <c r="Q158" s="36"/>
      <c r="R158" s="261"/>
      <c r="S158" s="30"/>
      <c r="T158" s="30"/>
      <c r="U158" s="30"/>
      <c r="V158" s="30"/>
      <c r="W158" s="30"/>
      <c r="X158" s="30"/>
    </row>
    <row r="159" spans="1:24">
      <c r="P159" s="36"/>
      <c r="Q159" s="36"/>
      <c r="R159" s="261"/>
      <c r="S159" s="30"/>
      <c r="T159" s="30"/>
      <c r="U159" s="30"/>
      <c r="V159" s="30"/>
      <c r="W159" s="30"/>
      <c r="X159" s="30"/>
    </row>
    <row r="160" spans="1:24">
      <c r="P160" s="36"/>
      <c r="Q160" s="36"/>
      <c r="R160" s="261"/>
      <c r="S160" s="30"/>
      <c r="T160" s="30"/>
      <c r="U160" s="30"/>
      <c r="V160" s="30"/>
      <c r="W160" s="30"/>
      <c r="X160" s="30"/>
    </row>
    <row r="161" spans="1:245"/>
    <row r="162" spans="1:245" ht="16.5" customHeight="1">
      <c r="B162" s="172" t="s">
        <v>112</v>
      </c>
    </row>
    <row r="163" spans="1:245" ht="16.5" customHeight="1">
      <c r="B163" s="172" t="s">
        <v>113</v>
      </c>
    </row>
    <row r="164" spans="1:245"/>
    <row r="165" spans="1:245" ht="15">
      <c r="B165" s="104"/>
    </row>
    <row r="166" spans="1:245" s="20" customFormat="1">
      <c r="A166" s="182"/>
      <c r="B166" s="3"/>
      <c r="C166" s="3"/>
      <c r="D166" s="3"/>
      <c r="J166" s="3"/>
      <c r="K166" s="3"/>
      <c r="R166" s="182"/>
    </row>
    <row r="167" spans="1:245" s="20" customFormat="1" ht="14.25">
      <c r="A167" s="182"/>
      <c r="B167" s="495" t="s">
        <v>73</v>
      </c>
      <c r="C167" s="495"/>
      <c r="D167" s="495"/>
      <c r="E167" s="495"/>
      <c r="F167" s="495"/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179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0" customFormat="1" ht="14.25">
      <c r="A168" s="182"/>
      <c r="B168" s="495" t="s">
        <v>71</v>
      </c>
      <c r="C168" s="495"/>
      <c r="D168" s="495"/>
      <c r="E168" s="495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179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0" customFormat="1" ht="15.75" customHeight="1">
      <c r="A169" s="182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179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283"/>
      <c r="B170" s="475" t="s">
        <v>9</v>
      </c>
      <c r="C170" s="475"/>
      <c r="D170" s="475"/>
      <c r="E170" s="475"/>
      <c r="F170" s="475"/>
      <c r="G170" s="475"/>
      <c r="H170" s="475"/>
      <c r="I170" s="475"/>
      <c r="J170" s="475"/>
      <c r="K170" s="475"/>
      <c r="L170" s="475"/>
      <c r="M170" s="475"/>
      <c r="N170" s="475"/>
      <c r="O170" s="475"/>
      <c r="P170" s="475"/>
      <c r="Q170" s="475"/>
      <c r="R170" s="283"/>
    </row>
    <row r="171" spans="1:245" s="20" customFormat="1">
      <c r="A171" s="302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127"/>
      <c r="M171" s="127"/>
      <c r="N171" s="127"/>
      <c r="O171" s="127"/>
      <c r="P171" s="127"/>
      <c r="Q171" s="127"/>
      <c r="R171" s="302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/>
      <c r="AQ171" s="127"/>
      <c r="AR171" s="127"/>
      <c r="AS171" s="127"/>
      <c r="AT171" s="127"/>
      <c r="AU171" s="127"/>
      <c r="AV171" s="127"/>
      <c r="AW171" s="127"/>
      <c r="AX171" s="127"/>
      <c r="AY171" s="127"/>
      <c r="AZ171" s="127"/>
      <c r="BA171" s="127"/>
      <c r="BB171" s="127"/>
      <c r="BC171" s="127"/>
      <c r="BD171" s="127"/>
      <c r="BE171" s="127"/>
      <c r="BF171" s="127"/>
      <c r="BG171" s="127"/>
      <c r="BH171" s="127"/>
      <c r="BI171" s="127"/>
      <c r="BJ171" s="127"/>
      <c r="BK171" s="127"/>
      <c r="BL171" s="127"/>
      <c r="BM171" s="127"/>
      <c r="BN171" s="127"/>
      <c r="BO171" s="127"/>
      <c r="BP171" s="127"/>
      <c r="BQ171" s="127"/>
      <c r="BR171" s="127"/>
      <c r="BS171" s="127"/>
      <c r="BT171" s="127"/>
      <c r="BU171" s="127"/>
      <c r="BV171" s="127"/>
      <c r="BW171" s="127"/>
      <c r="BX171" s="127"/>
      <c r="BY171" s="127"/>
      <c r="BZ171" s="127"/>
      <c r="CA171" s="127"/>
      <c r="CB171" s="127"/>
      <c r="CC171" s="127"/>
      <c r="CD171" s="127"/>
      <c r="CE171" s="127"/>
      <c r="CF171" s="127"/>
      <c r="CG171" s="127"/>
      <c r="CH171" s="127"/>
      <c r="CI171" s="127"/>
      <c r="CJ171" s="127"/>
      <c r="CK171" s="127"/>
      <c r="CL171" s="127"/>
      <c r="CM171" s="127"/>
      <c r="CN171" s="127"/>
      <c r="CO171" s="127"/>
      <c r="CP171" s="127"/>
      <c r="CQ171" s="127"/>
      <c r="CR171" s="127"/>
      <c r="CS171" s="127"/>
      <c r="CT171" s="127"/>
      <c r="CU171" s="127"/>
      <c r="CV171" s="127"/>
      <c r="CW171" s="127"/>
      <c r="CX171" s="127"/>
      <c r="CY171" s="127"/>
      <c r="CZ171" s="127"/>
      <c r="DA171" s="127"/>
      <c r="DB171" s="127"/>
      <c r="DC171" s="127"/>
      <c r="DD171" s="127"/>
      <c r="DE171" s="127"/>
      <c r="DF171" s="127"/>
      <c r="DG171" s="127"/>
      <c r="DH171" s="127"/>
      <c r="DI171" s="127"/>
      <c r="DJ171" s="127"/>
      <c r="DK171" s="127"/>
      <c r="DL171" s="127"/>
      <c r="DM171" s="127"/>
      <c r="DN171" s="127"/>
      <c r="DO171" s="127"/>
      <c r="DP171" s="127"/>
      <c r="DQ171" s="127"/>
      <c r="DR171" s="127"/>
      <c r="DS171" s="127"/>
      <c r="DT171" s="127"/>
      <c r="DU171" s="127"/>
      <c r="DV171" s="127"/>
      <c r="DW171" s="127"/>
      <c r="DX171" s="127"/>
      <c r="DY171" s="127"/>
      <c r="DZ171" s="127"/>
      <c r="EA171" s="127"/>
      <c r="EB171" s="127"/>
      <c r="EC171" s="127"/>
      <c r="ED171" s="127"/>
      <c r="EE171" s="127"/>
      <c r="EF171" s="127"/>
      <c r="EG171" s="127"/>
      <c r="EH171" s="127"/>
      <c r="EI171" s="127"/>
      <c r="EJ171" s="127"/>
      <c r="EK171" s="127"/>
      <c r="EL171" s="127"/>
      <c r="EM171" s="127"/>
      <c r="EN171" s="127"/>
      <c r="EO171" s="127"/>
      <c r="EP171" s="127"/>
      <c r="EQ171" s="127"/>
      <c r="ER171" s="127"/>
      <c r="ES171" s="127"/>
      <c r="ET171" s="127"/>
      <c r="EU171" s="127"/>
      <c r="EV171" s="127"/>
      <c r="EW171" s="127"/>
      <c r="EX171" s="127"/>
      <c r="EY171" s="127"/>
      <c r="EZ171" s="127"/>
      <c r="FA171" s="127"/>
      <c r="FB171" s="127"/>
      <c r="FC171" s="127"/>
      <c r="FD171" s="127"/>
      <c r="FE171" s="127"/>
      <c r="FF171" s="127"/>
      <c r="FG171" s="127"/>
      <c r="FH171" s="127"/>
      <c r="FI171" s="127"/>
      <c r="FJ171" s="127"/>
      <c r="FK171" s="127"/>
      <c r="FL171" s="127"/>
      <c r="FM171" s="127"/>
      <c r="FN171" s="127"/>
      <c r="FO171" s="127"/>
      <c r="FP171" s="127"/>
      <c r="FQ171" s="127"/>
      <c r="FR171" s="127"/>
      <c r="FS171" s="127"/>
      <c r="FT171" s="127"/>
      <c r="FU171" s="127"/>
      <c r="FV171" s="127"/>
      <c r="FW171" s="127"/>
      <c r="FX171" s="127"/>
      <c r="FY171" s="127"/>
      <c r="FZ171" s="127"/>
      <c r="GA171" s="127"/>
      <c r="GB171" s="127"/>
      <c r="GC171" s="127"/>
      <c r="GD171" s="127"/>
      <c r="GE171" s="127"/>
      <c r="GF171" s="127"/>
      <c r="GG171" s="127"/>
      <c r="GH171" s="127"/>
      <c r="GI171" s="127"/>
      <c r="GJ171" s="127"/>
      <c r="GK171" s="127"/>
      <c r="GL171" s="127"/>
      <c r="GM171" s="127"/>
      <c r="GN171" s="127"/>
      <c r="GO171" s="127"/>
      <c r="GP171" s="127"/>
      <c r="GQ171" s="127"/>
      <c r="GR171" s="127"/>
      <c r="GS171" s="127"/>
      <c r="GT171" s="127"/>
      <c r="GU171" s="127"/>
      <c r="GV171" s="127"/>
      <c r="GW171" s="127"/>
      <c r="GX171" s="127"/>
      <c r="GY171" s="127"/>
      <c r="GZ171" s="127"/>
      <c r="HA171" s="127"/>
      <c r="HB171" s="127"/>
      <c r="HC171" s="127"/>
      <c r="HD171" s="127"/>
      <c r="HE171" s="127"/>
      <c r="HF171" s="127"/>
      <c r="HG171" s="127"/>
      <c r="HH171" s="127"/>
      <c r="HI171" s="127"/>
      <c r="HJ171" s="127"/>
      <c r="HK171" s="127"/>
      <c r="HL171" s="127"/>
      <c r="HM171" s="127"/>
      <c r="HN171" s="127"/>
      <c r="HO171" s="127"/>
      <c r="HP171" s="127"/>
      <c r="HQ171" s="127"/>
      <c r="HR171" s="127"/>
      <c r="HS171" s="127"/>
      <c r="HT171" s="127"/>
      <c r="HU171" s="127"/>
      <c r="HV171" s="127"/>
      <c r="HW171" s="127"/>
      <c r="HX171" s="127"/>
      <c r="HY171" s="127"/>
      <c r="HZ171" s="127"/>
      <c r="IA171" s="127"/>
      <c r="IB171" s="127"/>
      <c r="IC171" s="127"/>
      <c r="ID171" s="127"/>
      <c r="IE171" s="127"/>
      <c r="IF171" s="127"/>
      <c r="IG171" s="127"/>
      <c r="IH171" s="127"/>
      <c r="II171" s="127"/>
      <c r="IJ171" s="127"/>
      <c r="IK171" s="127"/>
    </row>
    <row r="172" spans="1:245" s="20" customFormat="1" ht="16.5" customHeight="1">
      <c r="A172" s="182"/>
      <c r="B172" s="128" t="s">
        <v>74</v>
      </c>
      <c r="C172" s="3"/>
      <c r="D172" s="3"/>
      <c r="J172" s="3"/>
      <c r="K172" s="3"/>
      <c r="R172" s="182"/>
    </row>
    <row r="173" spans="1:245" s="20" customFormat="1" ht="16.5" customHeight="1">
      <c r="A173" s="182"/>
      <c r="B173" s="128" t="s">
        <v>75</v>
      </c>
      <c r="C173" s="3"/>
      <c r="D173" s="3"/>
      <c r="J173" s="3"/>
      <c r="K173" s="3"/>
      <c r="R173" s="182"/>
    </row>
    <row r="174" spans="1:245" s="20" customFormat="1" ht="16.5" customHeight="1">
      <c r="A174" s="182"/>
      <c r="B174" s="128" t="s">
        <v>156</v>
      </c>
      <c r="C174" s="3"/>
      <c r="D174" s="3"/>
      <c r="J174" s="3"/>
      <c r="K174" s="3"/>
      <c r="R174" s="182"/>
    </row>
    <row r="175" spans="1:245" s="20" customFormat="1" ht="16.5" customHeight="1">
      <c r="A175" s="182"/>
      <c r="B175" s="128" t="s">
        <v>157</v>
      </c>
      <c r="C175" s="3"/>
      <c r="D175" s="3"/>
      <c r="J175" s="3"/>
      <c r="K175" s="3"/>
      <c r="R175" s="182"/>
    </row>
    <row r="176" spans="1:245" s="20" customFormat="1" ht="16.5" customHeight="1">
      <c r="A176" s="182"/>
      <c r="B176" s="128" t="s">
        <v>158</v>
      </c>
      <c r="C176" s="3"/>
      <c r="D176" s="3"/>
      <c r="J176" s="3"/>
      <c r="K176" s="3"/>
      <c r="R176" s="182"/>
    </row>
    <row r="177" spans="1:245" s="20" customFormat="1" ht="16.5" customHeight="1">
      <c r="A177" s="182"/>
      <c r="B177" s="128" t="s">
        <v>159</v>
      </c>
      <c r="C177" s="3"/>
      <c r="D177" s="3"/>
      <c r="J177" s="3"/>
      <c r="K177" s="3"/>
      <c r="R177" s="182"/>
    </row>
    <row r="178" spans="1:245" s="20" customFormat="1" ht="16.5" customHeight="1">
      <c r="A178" s="182"/>
      <c r="B178" s="128" t="s">
        <v>160</v>
      </c>
      <c r="C178" s="3"/>
      <c r="D178" s="3"/>
      <c r="J178" s="3"/>
      <c r="K178" s="3"/>
      <c r="R178" s="182"/>
    </row>
    <row r="179" spans="1:245" s="20" customFormat="1" ht="16.5" customHeight="1">
      <c r="A179" s="182"/>
      <c r="B179" s="128" t="s">
        <v>161</v>
      </c>
      <c r="C179" s="3"/>
      <c r="D179" s="3"/>
      <c r="J179" s="3"/>
      <c r="K179" s="3"/>
      <c r="R179" s="182"/>
    </row>
    <row r="180" spans="1:245" s="20" customFormat="1" ht="24" customHeight="1">
      <c r="A180" s="182"/>
      <c r="B180" s="125" t="s">
        <v>13</v>
      </c>
      <c r="C180" s="3"/>
      <c r="D180" s="3"/>
      <c r="J180" s="3"/>
      <c r="K180" s="3"/>
      <c r="R180" s="182"/>
    </row>
    <row r="181" spans="1:245" s="20" customFormat="1" ht="16.5" customHeight="1">
      <c r="A181" s="302"/>
      <c r="B181" s="85" t="s">
        <v>76</v>
      </c>
      <c r="C181" s="36"/>
      <c r="D181" s="36"/>
      <c r="E181" s="127"/>
      <c r="F181" s="127"/>
      <c r="G181" s="127"/>
      <c r="H181" s="127"/>
      <c r="I181" s="127"/>
      <c r="J181" s="36"/>
      <c r="K181" s="36"/>
      <c r="L181" s="127"/>
      <c r="M181" s="127"/>
      <c r="N181" s="127"/>
      <c r="O181" s="127"/>
      <c r="P181" s="127"/>
      <c r="Q181" s="127"/>
      <c r="R181" s="302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7"/>
      <c r="AW181" s="127"/>
      <c r="AX181" s="127"/>
      <c r="AY181" s="127"/>
      <c r="AZ181" s="127"/>
      <c r="BA181" s="127"/>
      <c r="BB181" s="127"/>
      <c r="BC181" s="127"/>
      <c r="BD181" s="127"/>
      <c r="BE181" s="127"/>
      <c r="BF181" s="127"/>
      <c r="BG181" s="127"/>
      <c r="BH181" s="127"/>
      <c r="BI181" s="127"/>
      <c r="BJ181" s="127"/>
      <c r="BK181" s="127"/>
      <c r="BL181" s="127"/>
      <c r="BM181" s="127"/>
      <c r="BN181" s="127"/>
      <c r="BO181" s="127"/>
      <c r="BP181" s="127"/>
      <c r="BQ181" s="127"/>
      <c r="BR181" s="127"/>
      <c r="BS181" s="127"/>
      <c r="BT181" s="127"/>
      <c r="BU181" s="127"/>
      <c r="BV181" s="127"/>
      <c r="BW181" s="127"/>
      <c r="BX181" s="127"/>
      <c r="BY181" s="127"/>
      <c r="BZ181" s="127"/>
      <c r="CA181" s="127"/>
      <c r="CB181" s="127"/>
      <c r="CC181" s="127"/>
      <c r="CD181" s="127"/>
      <c r="CE181" s="127"/>
      <c r="CF181" s="127"/>
      <c r="CG181" s="127"/>
      <c r="CH181" s="127"/>
      <c r="CI181" s="127"/>
      <c r="CJ181" s="127"/>
      <c r="CK181" s="127"/>
      <c r="CL181" s="127"/>
      <c r="CM181" s="127"/>
      <c r="CN181" s="127"/>
      <c r="CO181" s="127"/>
      <c r="CP181" s="127"/>
      <c r="CQ181" s="127"/>
      <c r="CR181" s="127"/>
      <c r="CS181" s="127"/>
      <c r="CT181" s="127"/>
      <c r="CU181" s="127"/>
      <c r="CV181" s="127"/>
      <c r="CW181" s="127"/>
      <c r="CX181" s="127"/>
      <c r="CY181" s="127"/>
      <c r="CZ181" s="127"/>
      <c r="DA181" s="127"/>
      <c r="DB181" s="127"/>
      <c r="DC181" s="127"/>
      <c r="DD181" s="127"/>
      <c r="DE181" s="127"/>
      <c r="DF181" s="127"/>
      <c r="DG181" s="127"/>
      <c r="DH181" s="127"/>
      <c r="DI181" s="127"/>
      <c r="DJ181" s="127"/>
      <c r="DK181" s="127"/>
      <c r="DL181" s="127"/>
      <c r="DM181" s="127"/>
      <c r="DN181" s="127"/>
      <c r="DO181" s="127"/>
      <c r="DP181" s="127"/>
      <c r="DQ181" s="127"/>
      <c r="DR181" s="127"/>
      <c r="DS181" s="127"/>
      <c r="DT181" s="127"/>
      <c r="DU181" s="127"/>
      <c r="DV181" s="127"/>
      <c r="DW181" s="127"/>
      <c r="DX181" s="127"/>
      <c r="DY181" s="127"/>
      <c r="DZ181" s="127"/>
      <c r="EA181" s="127"/>
      <c r="EB181" s="127"/>
      <c r="EC181" s="127"/>
      <c r="ED181" s="127"/>
      <c r="EE181" s="127"/>
      <c r="EF181" s="127"/>
      <c r="EG181" s="127"/>
      <c r="EH181" s="127"/>
      <c r="EI181" s="127"/>
      <c r="EJ181" s="127"/>
      <c r="EK181" s="127"/>
      <c r="EL181" s="127"/>
      <c r="EM181" s="127"/>
      <c r="EN181" s="127"/>
      <c r="EO181" s="127"/>
      <c r="EP181" s="127"/>
      <c r="EQ181" s="127"/>
      <c r="ER181" s="127"/>
      <c r="ES181" s="127"/>
      <c r="ET181" s="127"/>
      <c r="EU181" s="127"/>
      <c r="EV181" s="127"/>
      <c r="EW181" s="127"/>
      <c r="EX181" s="127"/>
      <c r="EY181" s="127"/>
      <c r="EZ181" s="127"/>
      <c r="FA181" s="127"/>
      <c r="FB181" s="127"/>
      <c r="FC181" s="127"/>
      <c r="FD181" s="127"/>
      <c r="FE181" s="127"/>
      <c r="FF181" s="127"/>
      <c r="FG181" s="127"/>
      <c r="FH181" s="127"/>
      <c r="FI181" s="127"/>
      <c r="FJ181" s="127"/>
      <c r="FK181" s="127"/>
      <c r="FL181" s="127"/>
      <c r="FM181" s="127"/>
      <c r="FN181" s="127"/>
      <c r="FO181" s="127"/>
      <c r="FP181" s="127"/>
      <c r="FQ181" s="127"/>
      <c r="FR181" s="127"/>
      <c r="FS181" s="127"/>
      <c r="FT181" s="127"/>
      <c r="FU181" s="127"/>
      <c r="FV181" s="127"/>
      <c r="FW181" s="127"/>
      <c r="FX181" s="127"/>
      <c r="FY181" s="127"/>
      <c r="FZ181" s="127"/>
      <c r="GA181" s="127"/>
      <c r="GB181" s="127"/>
      <c r="GC181" s="127"/>
      <c r="GD181" s="127"/>
      <c r="GE181" s="127"/>
      <c r="GF181" s="127"/>
      <c r="GG181" s="127"/>
      <c r="GH181" s="127"/>
      <c r="GI181" s="127"/>
      <c r="GJ181" s="127"/>
      <c r="GK181" s="127"/>
      <c r="GL181" s="127"/>
      <c r="GM181" s="127"/>
      <c r="GN181" s="127"/>
      <c r="GO181" s="127"/>
      <c r="GP181" s="127"/>
      <c r="GQ181" s="127"/>
      <c r="GR181" s="127"/>
      <c r="GS181" s="127"/>
      <c r="GT181" s="127"/>
      <c r="GU181" s="127"/>
      <c r="GV181" s="127"/>
      <c r="GW181" s="127"/>
      <c r="GX181" s="127"/>
      <c r="GY181" s="127"/>
      <c r="GZ181" s="127"/>
      <c r="HA181" s="127"/>
      <c r="HB181" s="127"/>
      <c r="HC181" s="127"/>
      <c r="HD181" s="127"/>
      <c r="HE181" s="127"/>
      <c r="HF181" s="127"/>
      <c r="HG181" s="127"/>
      <c r="HH181" s="127"/>
      <c r="HI181" s="127"/>
      <c r="HJ181" s="127"/>
      <c r="HK181" s="127"/>
      <c r="HL181" s="127"/>
      <c r="HM181" s="127"/>
      <c r="HN181" s="127"/>
      <c r="HO181" s="127"/>
      <c r="HP181" s="127"/>
      <c r="HQ181" s="127"/>
      <c r="HR181" s="127"/>
      <c r="HS181" s="127"/>
      <c r="HT181" s="127"/>
      <c r="HU181" s="127"/>
      <c r="HV181" s="127"/>
      <c r="HW181" s="127"/>
      <c r="HX181" s="127"/>
      <c r="HY181" s="127"/>
      <c r="HZ181" s="127"/>
      <c r="IA181" s="127"/>
      <c r="IB181" s="127"/>
      <c r="IC181" s="127"/>
      <c r="ID181" s="127"/>
      <c r="IE181" s="127"/>
      <c r="IF181" s="127"/>
      <c r="IG181" s="127"/>
      <c r="IH181" s="127"/>
      <c r="II181" s="127"/>
      <c r="IJ181" s="127"/>
      <c r="IK181" s="127"/>
    </row>
    <row r="182" spans="1:245" s="20" customFormat="1" ht="16.5" customHeight="1">
      <c r="A182" s="302"/>
      <c r="B182" s="128" t="s">
        <v>77</v>
      </c>
      <c r="C182" s="36"/>
      <c r="D182" s="36"/>
      <c r="E182" s="127"/>
      <c r="F182" s="127"/>
      <c r="G182" s="127"/>
      <c r="H182" s="127"/>
      <c r="I182" s="127"/>
      <c r="J182" s="36"/>
      <c r="K182" s="36"/>
      <c r="L182" s="127"/>
      <c r="M182" s="127"/>
      <c r="N182" s="127"/>
      <c r="O182" s="127"/>
      <c r="P182" s="127"/>
      <c r="Q182" s="127"/>
      <c r="R182" s="302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/>
      <c r="AZ182" s="127"/>
      <c r="BA182" s="127"/>
      <c r="BB182" s="127"/>
      <c r="BC182" s="127"/>
      <c r="BD182" s="127"/>
      <c r="BE182" s="127"/>
      <c r="BF182" s="127"/>
      <c r="BG182" s="127"/>
      <c r="BH182" s="127"/>
      <c r="BI182" s="127"/>
      <c r="BJ182" s="127"/>
      <c r="BK182" s="127"/>
      <c r="BL182" s="127"/>
      <c r="BM182" s="127"/>
      <c r="BN182" s="127"/>
      <c r="BO182" s="127"/>
      <c r="BP182" s="127"/>
      <c r="BQ182" s="127"/>
      <c r="BR182" s="127"/>
      <c r="BS182" s="127"/>
      <c r="BT182" s="127"/>
      <c r="BU182" s="127"/>
      <c r="BV182" s="127"/>
      <c r="BW182" s="127"/>
      <c r="BX182" s="127"/>
      <c r="BY182" s="127"/>
      <c r="BZ182" s="127"/>
      <c r="CA182" s="127"/>
      <c r="CB182" s="127"/>
      <c r="CC182" s="127"/>
      <c r="CD182" s="127"/>
      <c r="CE182" s="127"/>
      <c r="CF182" s="127"/>
      <c r="CG182" s="127"/>
      <c r="CH182" s="127"/>
      <c r="CI182" s="127"/>
      <c r="CJ182" s="127"/>
      <c r="CK182" s="127"/>
      <c r="CL182" s="127"/>
      <c r="CM182" s="127"/>
      <c r="CN182" s="127"/>
      <c r="CO182" s="127"/>
      <c r="CP182" s="127"/>
      <c r="CQ182" s="127"/>
      <c r="CR182" s="127"/>
      <c r="CS182" s="127"/>
      <c r="CT182" s="127"/>
      <c r="CU182" s="127"/>
      <c r="CV182" s="127"/>
      <c r="CW182" s="127"/>
      <c r="CX182" s="127"/>
      <c r="CY182" s="127"/>
      <c r="CZ182" s="127"/>
      <c r="DA182" s="127"/>
      <c r="DB182" s="127"/>
      <c r="DC182" s="127"/>
      <c r="DD182" s="127"/>
      <c r="DE182" s="127"/>
      <c r="DF182" s="127"/>
      <c r="DG182" s="127"/>
      <c r="DH182" s="127"/>
      <c r="DI182" s="127"/>
      <c r="DJ182" s="127"/>
      <c r="DK182" s="127"/>
      <c r="DL182" s="127"/>
      <c r="DM182" s="127"/>
      <c r="DN182" s="127"/>
      <c r="DO182" s="127"/>
      <c r="DP182" s="127"/>
      <c r="DQ182" s="127"/>
      <c r="DR182" s="127"/>
      <c r="DS182" s="127"/>
      <c r="DT182" s="127"/>
      <c r="DU182" s="127"/>
      <c r="DV182" s="127"/>
      <c r="DW182" s="127"/>
      <c r="DX182" s="127"/>
      <c r="DY182" s="127"/>
      <c r="DZ182" s="127"/>
      <c r="EA182" s="127"/>
      <c r="EB182" s="127"/>
      <c r="EC182" s="127"/>
      <c r="ED182" s="127"/>
      <c r="EE182" s="127"/>
      <c r="EF182" s="127"/>
      <c r="EG182" s="127"/>
      <c r="EH182" s="127"/>
      <c r="EI182" s="127"/>
      <c r="EJ182" s="127"/>
      <c r="EK182" s="127"/>
      <c r="EL182" s="127"/>
      <c r="EM182" s="127"/>
      <c r="EN182" s="127"/>
      <c r="EO182" s="127"/>
      <c r="EP182" s="127"/>
      <c r="EQ182" s="127"/>
      <c r="ER182" s="127"/>
      <c r="ES182" s="127"/>
      <c r="ET182" s="127"/>
      <c r="EU182" s="127"/>
      <c r="EV182" s="127"/>
      <c r="EW182" s="127"/>
      <c r="EX182" s="127"/>
      <c r="EY182" s="127"/>
      <c r="EZ182" s="127"/>
      <c r="FA182" s="127"/>
      <c r="FB182" s="127"/>
      <c r="FC182" s="127"/>
      <c r="FD182" s="127"/>
      <c r="FE182" s="127"/>
      <c r="FF182" s="127"/>
      <c r="FG182" s="127"/>
      <c r="FH182" s="127"/>
      <c r="FI182" s="127"/>
      <c r="FJ182" s="127"/>
      <c r="FK182" s="127"/>
      <c r="FL182" s="127"/>
      <c r="FM182" s="127"/>
      <c r="FN182" s="127"/>
      <c r="FO182" s="127"/>
      <c r="FP182" s="127"/>
      <c r="FQ182" s="127"/>
      <c r="FR182" s="127"/>
      <c r="FS182" s="127"/>
      <c r="FT182" s="127"/>
      <c r="FU182" s="127"/>
      <c r="FV182" s="127"/>
      <c r="FW182" s="127"/>
      <c r="FX182" s="127"/>
      <c r="FY182" s="127"/>
      <c r="FZ182" s="127"/>
      <c r="GA182" s="127"/>
      <c r="GB182" s="127"/>
      <c r="GC182" s="127"/>
      <c r="GD182" s="127"/>
      <c r="GE182" s="127"/>
      <c r="GF182" s="127"/>
      <c r="GG182" s="127"/>
      <c r="GH182" s="127"/>
      <c r="GI182" s="127"/>
      <c r="GJ182" s="127"/>
      <c r="GK182" s="127"/>
      <c r="GL182" s="127"/>
      <c r="GM182" s="127"/>
      <c r="GN182" s="127"/>
      <c r="GO182" s="127"/>
      <c r="GP182" s="127"/>
      <c r="GQ182" s="127"/>
      <c r="GR182" s="127"/>
      <c r="GS182" s="127"/>
      <c r="GT182" s="127"/>
      <c r="GU182" s="127"/>
      <c r="GV182" s="127"/>
      <c r="GW182" s="127"/>
      <c r="GX182" s="127"/>
      <c r="GY182" s="127"/>
      <c r="GZ182" s="127"/>
      <c r="HA182" s="127"/>
      <c r="HB182" s="127"/>
      <c r="HC182" s="127"/>
      <c r="HD182" s="127"/>
      <c r="HE182" s="127"/>
      <c r="HF182" s="127"/>
      <c r="HG182" s="127"/>
      <c r="HH182" s="127"/>
      <c r="HI182" s="127"/>
      <c r="HJ182" s="127"/>
      <c r="HK182" s="127"/>
      <c r="HL182" s="127"/>
      <c r="HM182" s="127"/>
      <c r="HN182" s="127"/>
      <c r="HO182" s="127"/>
      <c r="HP182" s="127"/>
      <c r="HQ182" s="127"/>
      <c r="HR182" s="127"/>
      <c r="HS182" s="127"/>
      <c r="HT182" s="127"/>
      <c r="HU182" s="127"/>
      <c r="HV182" s="127"/>
      <c r="HW182" s="127"/>
      <c r="HX182" s="127"/>
      <c r="HY182" s="127"/>
      <c r="HZ182" s="127"/>
      <c r="IA182" s="127"/>
      <c r="IB182" s="127"/>
      <c r="IC182" s="127"/>
      <c r="ID182" s="127"/>
      <c r="IE182" s="127"/>
      <c r="IF182" s="127"/>
      <c r="IG182" s="127"/>
      <c r="IH182" s="127"/>
      <c r="II182" s="127"/>
      <c r="IJ182" s="127"/>
      <c r="IK182" s="127"/>
    </row>
    <row r="183" spans="1:245" s="20" customFormat="1" ht="16.5" customHeight="1">
      <c r="A183" s="302"/>
      <c r="B183" s="85" t="s">
        <v>78</v>
      </c>
      <c r="C183" s="36"/>
      <c r="D183" s="36"/>
      <c r="E183" s="127"/>
      <c r="F183" s="127"/>
      <c r="G183" s="127"/>
      <c r="H183" s="127"/>
      <c r="I183" s="127"/>
      <c r="J183" s="36"/>
      <c r="K183" s="36"/>
      <c r="L183" s="127"/>
      <c r="M183" s="127"/>
      <c r="N183" s="127"/>
      <c r="O183" s="127"/>
      <c r="P183" s="127"/>
      <c r="Q183" s="127"/>
      <c r="R183" s="302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127"/>
      <c r="AU183" s="127"/>
      <c r="AV183" s="127"/>
      <c r="AW183" s="127"/>
      <c r="AX183" s="127"/>
      <c r="AY183" s="127"/>
      <c r="AZ183" s="127"/>
      <c r="BA183" s="127"/>
      <c r="BB183" s="127"/>
      <c r="BC183" s="127"/>
      <c r="BD183" s="127"/>
      <c r="BE183" s="127"/>
      <c r="BF183" s="127"/>
      <c r="BG183" s="127"/>
      <c r="BH183" s="127"/>
      <c r="BI183" s="127"/>
      <c r="BJ183" s="127"/>
      <c r="BK183" s="127"/>
      <c r="BL183" s="127"/>
      <c r="BM183" s="127"/>
      <c r="BN183" s="127"/>
      <c r="BO183" s="127"/>
      <c r="BP183" s="127"/>
      <c r="BQ183" s="127"/>
      <c r="BR183" s="127"/>
      <c r="BS183" s="127"/>
      <c r="BT183" s="127"/>
      <c r="BU183" s="127"/>
      <c r="BV183" s="127"/>
      <c r="BW183" s="127"/>
      <c r="BX183" s="127"/>
      <c r="BY183" s="127"/>
      <c r="BZ183" s="127"/>
      <c r="CA183" s="127"/>
      <c r="CB183" s="127"/>
      <c r="CC183" s="127"/>
      <c r="CD183" s="127"/>
      <c r="CE183" s="127"/>
      <c r="CF183" s="127"/>
      <c r="CG183" s="127"/>
      <c r="CH183" s="127"/>
      <c r="CI183" s="127"/>
      <c r="CJ183" s="127"/>
      <c r="CK183" s="127"/>
      <c r="CL183" s="127"/>
      <c r="CM183" s="127"/>
      <c r="CN183" s="127"/>
      <c r="CO183" s="127"/>
      <c r="CP183" s="127"/>
      <c r="CQ183" s="127"/>
      <c r="CR183" s="127"/>
      <c r="CS183" s="127"/>
      <c r="CT183" s="127"/>
      <c r="CU183" s="127"/>
      <c r="CV183" s="127"/>
      <c r="CW183" s="127"/>
      <c r="CX183" s="127"/>
      <c r="CY183" s="127"/>
      <c r="CZ183" s="127"/>
      <c r="DA183" s="127"/>
      <c r="DB183" s="127"/>
      <c r="DC183" s="127"/>
      <c r="DD183" s="127"/>
      <c r="DE183" s="127"/>
      <c r="DF183" s="127"/>
      <c r="DG183" s="127"/>
      <c r="DH183" s="127"/>
      <c r="DI183" s="127"/>
      <c r="DJ183" s="127"/>
      <c r="DK183" s="127"/>
      <c r="DL183" s="127"/>
      <c r="DM183" s="127"/>
      <c r="DN183" s="127"/>
      <c r="DO183" s="127"/>
      <c r="DP183" s="127"/>
      <c r="DQ183" s="127"/>
      <c r="DR183" s="127"/>
      <c r="DS183" s="127"/>
      <c r="DT183" s="127"/>
      <c r="DU183" s="127"/>
      <c r="DV183" s="127"/>
      <c r="DW183" s="127"/>
      <c r="DX183" s="127"/>
      <c r="DY183" s="127"/>
      <c r="DZ183" s="127"/>
      <c r="EA183" s="127"/>
      <c r="EB183" s="127"/>
      <c r="EC183" s="127"/>
      <c r="ED183" s="127"/>
      <c r="EE183" s="127"/>
      <c r="EF183" s="127"/>
      <c r="EG183" s="127"/>
      <c r="EH183" s="127"/>
      <c r="EI183" s="127"/>
      <c r="EJ183" s="127"/>
      <c r="EK183" s="127"/>
      <c r="EL183" s="127"/>
      <c r="EM183" s="127"/>
      <c r="EN183" s="127"/>
      <c r="EO183" s="127"/>
      <c r="EP183" s="127"/>
      <c r="EQ183" s="127"/>
      <c r="ER183" s="127"/>
      <c r="ES183" s="127"/>
      <c r="ET183" s="127"/>
      <c r="EU183" s="127"/>
      <c r="EV183" s="127"/>
      <c r="EW183" s="127"/>
      <c r="EX183" s="127"/>
      <c r="EY183" s="127"/>
      <c r="EZ183" s="127"/>
      <c r="FA183" s="127"/>
      <c r="FB183" s="127"/>
      <c r="FC183" s="127"/>
      <c r="FD183" s="127"/>
      <c r="FE183" s="127"/>
      <c r="FF183" s="127"/>
      <c r="FG183" s="127"/>
      <c r="FH183" s="127"/>
      <c r="FI183" s="127"/>
      <c r="FJ183" s="127"/>
      <c r="FK183" s="127"/>
      <c r="FL183" s="127"/>
      <c r="FM183" s="127"/>
      <c r="FN183" s="127"/>
      <c r="FO183" s="127"/>
      <c r="FP183" s="127"/>
      <c r="FQ183" s="127"/>
      <c r="FR183" s="127"/>
      <c r="FS183" s="127"/>
      <c r="FT183" s="127"/>
      <c r="FU183" s="127"/>
      <c r="FV183" s="127"/>
      <c r="FW183" s="127"/>
      <c r="FX183" s="127"/>
      <c r="FY183" s="127"/>
      <c r="FZ183" s="127"/>
      <c r="GA183" s="127"/>
      <c r="GB183" s="127"/>
      <c r="GC183" s="127"/>
      <c r="GD183" s="127"/>
      <c r="GE183" s="127"/>
      <c r="GF183" s="127"/>
      <c r="GG183" s="127"/>
      <c r="GH183" s="127"/>
      <c r="GI183" s="127"/>
      <c r="GJ183" s="127"/>
      <c r="GK183" s="127"/>
      <c r="GL183" s="127"/>
      <c r="GM183" s="127"/>
      <c r="GN183" s="127"/>
      <c r="GO183" s="127"/>
      <c r="GP183" s="127"/>
      <c r="GQ183" s="127"/>
      <c r="GR183" s="127"/>
      <c r="GS183" s="127"/>
      <c r="GT183" s="127"/>
      <c r="GU183" s="127"/>
      <c r="GV183" s="127"/>
      <c r="GW183" s="127"/>
      <c r="GX183" s="127"/>
      <c r="GY183" s="127"/>
      <c r="GZ183" s="127"/>
      <c r="HA183" s="127"/>
      <c r="HB183" s="127"/>
      <c r="HC183" s="127"/>
      <c r="HD183" s="127"/>
      <c r="HE183" s="127"/>
      <c r="HF183" s="127"/>
      <c r="HG183" s="127"/>
      <c r="HH183" s="127"/>
      <c r="HI183" s="127"/>
      <c r="HJ183" s="127"/>
      <c r="HK183" s="127"/>
      <c r="HL183" s="127"/>
      <c r="HM183" s="127"/>
      <c r="HN183" s="127"/>
      <c r="HO183" s="127"/>
      <c r="HP183" s="127"/>
      <c r="HQ183" s="127"/>
      <c r="HR183" s="127"/>
      <c r="HS183" s="127"/>
      <c r="HT183" s="127"/>
      <c r="HU183" s="127"/>
      <c r="HV183" s="127"/>
      <c r="HW183" s="127"/>
      <c r="HX183" s="127"/>
      <c r="HY183" s="127"/>
      <c r="HZ183" s="127"/>
      <c r="IA183" s="127"/>
      <c r="IB183" s="127"/>
      <c r="IC183" s="127"/>
      <c r="ID183" s="127"/>
      <c r="IE183" s="127"/>
      <c r="IF183" s="127"/>
      <c r="IG183" s="127"/>
      <c r="IH183" s="127"/>
      <c r="II183" s="127"/>
      <c r="IJ183" s="127"/>
      <c r="IK183" s="127"/>
    </row>
    <row r="184" spans="1:245" s="20" customFormat="1" ht="16.5" customHeight="1">
      <c r="A184" s="302"/>
      <c r="B184" s="85" t="s">
        <v>79</v>
      </c>
      <c r="C184" s="36"/>
      <c r="D184" s="36"/>
      <c r="E184" s="127"/>
      <c r="F184" s="127"/>
      <c r="G184" s="127"/>
      <c r="H184" s="127"/>
      <c r="I184" s="127"/>
      <c r="J184" s="36"/>
      <c r="K184" s="36"/>
      <c r="L184" s="127"/>
      <c r="M184" s="127"/>
      <c r="N184" s="127"/>
      <c r="O184" s="127"/>
      <c r="P184" s="127"/>
      <c r="Q184" s="127"/>
      <c r="R184" s="302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  <c r="BJ184" s="127"/>
      <c r="BK184" s="127"/>
      <c r="BL184" s="127"/>
      <c r="BM184" s="127"/>
      <c r="BN184" s="127"/>
      <c r="BO184" s="127"/>
      <c r="BP184" s="127"/>
      <c r="BQ184" s="127"/>
      <c r="BR184" s="127"/>
      <c r="BS184" s="127"/>
      <c r="BT184" s="127"/>
      <c r="BU184" s="127"/>
      <c r="BV184" s="127"/>
      <c r="BW184" s="127"/>
      <c r="BX184" s="127"/>
      <c r="BY184" s="127"/>
      <c r="BZ184" s="127"/>
      <c r="CA184" s="127"/>
      <c r="CB184" s="127"/>
      <c r="CC184" s="127"/>
      <c r="CD184" s="127"/>
      <c r="CE184" s="127"/>
      <c r="CF184" s="127"/>
      <c r="CG184" s="127"/>
      <c r="CH184" s="127"/>
      <c r="CI184" s="127"/>
      <c r="CJ184" s="127"/>
      <c r="CK184" s="127"/>
      <c r="CL184" s="127"/>
      <c r="CM184" s="127"/>
      <c r="CN184" s="127"/>
      <c r="CO184" s="127"/>
      <c r="CP184" s="127"/>
      <c r="CQ184" s="127"/>
      <c r="CR184" s="127"/>
      <c r="CS184" s="127"/>
      <c r="CT184" s="127"/>
      <c r="CU184" s="127"/>
      <c r="CV184" s="127"/>
      <c r="CW184" s="127"/>
      <c r="CX184" s="127"/>
      <c r="CY184" s="127"/>
      <c r="CZ184" s="127"/>
      <c r="DA184" s="127"/>
      <c r="DB184" s="127"/>
      <c r="DC184" s="127"/>
      <c r="DD184" s="127"/>
      <c r="DE184" s="127"/>
      <c r="DF184" s="127"/>
      <c r="DG184" s="127"/>
      <c r="DH184" s="127"/>
      <c r="DI184" s="127"/>
      <c r="DJ184" s="127"/>
      <c r="DK184" s="127"/>
      <c r="DL184" s="127"/>
      <c r="DM184" s="127"/>
      <c r="DN184" s="127"/>
      <c r="DO184" s="127"/>
      <c r="DP184" s="127"/>
      <c r="DQ184" s="127"/>
      <c r="DR184" s="127"/>
      <c r="DS184" s="127"/>
      <c r="DT184" s="127"/>
      <c r="DU184" s="127"/>
      <c r="DV184" s="127"/>
      <c r="DW184" s="127"/>
      <c r="DX184" s="127"/>
      <c r="DY184" s="127"/>
      <c r="DZ184" s="127"/>
      <c r="EA184" s="127"/>
      <c r="EB184" s="127"/>
      <c r="EC184" s="127"/>
      <c r="ED184" s="127"/>
      <c r="EE184" s="127"/>
      <c r="EF184" s="127"/>
      <c r="EG184" s="127"/>
      <c r="EH184" s="127"/>
      <c r="EI184" s="127"/>
      <c r="EJ184" s="127"/>
      <c r="EK184" s="127"/>
      <c r="EL184" s="127"/>
      <c r="EM184" s="127"/>
      <c r="EN184" s="127"/>
      <c r="EO184" s="127"/>
      <c r="EP184" s="127"/>
      <c r="EQ184" s="127"/>
      <c r="ER184" s="127"/>
      <c r="ES184" s="127"/>
      <c r="ET184" s="127"/>
      <c r="EU184" s="127"/>
      <c r="EV184" s="127"/>
      <c r="EW184" s="127"/>
      <c r="EX184" s="127"/>
      <c r="EY184" s="127"/>
      <c r="EZ184" s="127"/>
      <c r="FA184" s="127"/>
      <c r="FB184" s="127"/>
      <c r="FC184" s="127"/>
      <c r="FD184" s="127"/>
      <c r="FE184" s="127"/>
      <c r="FF184" s="127"/>
      <c r="FG184" s="127"/>
      <c r="FH184" s="127"/>
      <c r="FI184" s="127"/>
      <c r="FJ184" s="127"/>
      <c r="FK184" s="127"/>
      <c r="FL184" s="127"/>
      <c r="FM184" s="127"/>
      <c r="FN184" s="127"/>
      <c r="FO184" s="127"/>
      <c r="FP184" s="127"/>
      <c r="FQ184" s="127"/>
      <c r="FR184" s="127"/>
      <c r="FS184" s="127"/>
      <c r="FT184" s="127"/>
      <c r="FU184" s="127"/>
      <c r="FV184" s="127"/>
      <c r="FW184" s="127"/>
      <c r="FX184" s="127"/>
      <c r="FY184" s="127"/>
      <c r="FZ184" s="127"/>
      <c r="GA184" s="127"/>
      <c r="GB184" s="127"/>
      <c r="GC184" s="127"/>
      <c r="GD184" s="127"/>
      <c r="GE184" s="127"/>
      <c r="GF184" s="127"/>
      <c r="GG184" s="127"/>
      <c r="GH184" s="127"/>
      <c r="GI184" s="127"/>
      <c r="GJ184" s="127"/>
      <c r="GK184" s="127"/>
      <c r="GL184" s="127"/>
      <c r="GM184" s="127"/>
      <c r="GN184" s="127"/>
      <c r="GO184" s="127"/>
      <c r="GP184" s="127"/>
      <c r="GQ184" s="127"/>
      <c r="GR184" s="127"/>
      <c r="GS184" s="127"/>
      <c r="GT184" s="127"/>
      <c r="GU184" s="127"/>
      <c r="GV184" s="127"/>
      <c r="GW184" s="127"/>
      <c r="GX184" s="127"/>
      <c r="GY184" s="127"/>
      <c r="GZ184" s="127"/>
      <c r="HA184" s="127"/>
      <c r="HB184" s="127"/>
      <c r="HC184" s="127"/>
      <c r="HD184" s="127"/>
      <c r="HE184" s="127"/>
      <c r="HF184" s="127"/>
      <c r="HG184" s="127"/>
      <c r="HH184" s="127"/>
      <c r="HI184" s="127"/>
      <c r="HJ184" s="127"/>
      <c r="HK184" s="127"/>
      <c r="HL184" s="127"/>
      <c r="HM184" s="127"/>
      <c r="HN184" s="127"/>
      <c r="HO184" s="127"/>
      <c r="HP184" s="127"/>
      <c r="HQ184" s="127"/>
      <c r="HR184" s="127"/>
      <c r="HS184" s="127"/>
      <c r="HT184" s="127"/>
      <c r="HU184" s="127"/>
      <c r="HV184" s="127"/>
      <c r="HW184" s="127"/>
      <c r="HX184" s="127"/>
      <c r="HY184" s="127"/>
      <c r="HZ184" s="127"/>
      <c r="IA184" s="127"/>
      <c r="IB184" s="127"/>
      <c r="IC184" s="127"/>
      <c r="ID184" s="127"/>
      <c r="IE184" s="127"/>
      <c r="IF184" s="127"/>
      <c r="IG184" s="127"/>
      <c r="IH184" s="127"/>
      <c r="II184" s="127"/>
      <c r="IJ184" s="127"/>
      <c r="IK184" s="127"/>
    </row>
    <row r="185" spans="1:245" s="20" customFormat="1" ht="24" customHeight="1">
      <c r="A185" s="302"/>
      <c r="B185" s="125" t="s">
        <v>80</v>
      </c>
      <c r="C185" s="36"/>
      <c r="D185" s="36"/>
      <c r="E185" s="127"/>
      <c r="F185" s="127"/>
      <c r="G185" s="127"/>
      <c r="H185" s="127"/>
      <c r="I185" s="127"/>
      <c r="J185" s="36"/>
      <c r="K185" s="36"/>
      <c r="L185" s="127"/>
      <c r="M185" s="127"/>
      <c r="N185" s="127"/>
      <c r="O185" s="127"/>
      <c r="P185" s="127"/>
      <c r="Q185" s="127"/>
      <c r="R185" s="302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7"/>
      <c r="AW185" s="127"/>
      <c r="AX185" s="127"/>
      <c r="AY185" s="127"/>
      <c r="AZ185" s="127"/>
      <c r="BA185" s="127"/>
      <c r="BB185" s="127"/>
      <c r="BC185" s="127"/>
      <c r="BD185" s="127"/>
      <c r="BE185" s="127"/>
      <c r="BF185" s="127"/>
      <c r="BG185" s="127"/>
      <c r="BH185" s="127"/>
      <c r="BI185" s="127"/>
      <c r="BJ185" s="127"/>
      <c r="BK185" s="127"/>
      <c r="BL185" s="127"/>
      <c r="BM185" s="127"/>
      <c r="BN185" s="127"/>
      <c r="BO185" s="127"/>
      <c r="BP185" s="127"/>
      <c r="BQ185" s="127"/>
      <c r="BR185" s="127"/>
      <c r="BS185" s="127"/>
      <c r="BT185" s="127"/>
      <c r="BU185" s="127"/>
      <c r="BV185" s="127"/>
      <c r="BW185" s="127"/>
      <c r="BX185" s="127"/>
      <c r="BY185" s="127"/>
      <c r="BZ185" s="127"/>
      <c r="CA185" s="127"/>
      <c r="CB185" s="127"/>
      <c r="CC185" s="127"/>
      <c r="CD185" s="127"/>
      <c r="CE185" s="127"/>
      <c r="CF185" s="127"/>
      <c r="CG185" s="127"/>
      <c r="CH185" s="127"/>
      <c r="CI185" s="127"/>
      <c r="CJ185" s="127"/>
      <c r="CK185" s="127"/>
      <c r="CL185" s="127"/>
      <c r="CM185" s="127"/>
      <c r="CN185" s="127"/>
      <c r="CO185" s="127"/>
      <c r="CP185" s="127"/>
      <c r="CQ185" s="127"/>
      <c r="CR185" s="127"/>
      <c r="CS185" s="127"/>
      <c r="CT185" s="127"/>
      <c r="CU185" s="127"/>
      <c r="CV185" s="127"/>
      <c r="CW185" s="127"/>
      <c r="CX185" s="127"/>
      <c r="CY185" s="127"/>
      <c r="CZ185" s="127"/>
      <c r="DA185" s="127"/>
      <c r="DB185" s="127"/>
      <c r="DC185" s="127"/>
      <c r="DD185" s="127"/>
      <c r="DE185" s="127"/>
      <c r="DF185" s="127"/>
      <c r="DG185" s="127"/>
      <c r="DH185" s="127"/>
      <c r="DI185" s="127"/>
      <c r="DJ185" s="127"/>
      <c r="DK185" s="127"/>
      <c r="DL185" s="127"/>
      <c r="DM185" s="127"/>
      <c r="DN185" s="127"/>
      <c r="DO185" s="127"/>
      <c r="DP185" s="127"/>
      <c r="DQ185" s="127"/>
      <c r="DR185" s="127"/>
      <c r="DS185" s="127"/>
      <c r="DT185" s="127"/>
      <c r="DU185" s="127"/>
      <c r="DV185" s="127"/>
      <c r="DW185" s="127"/>
      <c r="DX185" s="127"/>
      <c r="DY185" s="127"/>
      <c r="DZ185" s="127"/>
      <c r="EA185" s="127"/>
      <c r="EB185" s="127"/>
      <c r="EC185" s="127"/>
      <c r="ED185" s="127"/>
      <c r="EE185" s="127"/>
      <c r="EF185" s="127"/>
      <c r="EG185" s="127"/>
      <c r="EH185" s="127"/>
      <c r="EI185" s="127"/>
      <c r="EJ185" s="127"/>
      <c r="EK185" s="127"/>
      <c r="EL185" s="127"/>
      <c r="EM185" s="127"/>
      <c r="EN185" s="127"/>
      <c r="EO185" s="127"/>
      <c r="EP185" s="127"/>
      <c r="EQ185" s="127"/>
      <c r="ER185" s="127"/>
      <c r="ES185" s="127"/>
      <c r="ET185" s="127"/>
      <c r="EU185" s="127"/>
      <c r="EV185" s="127"/>
      <c r="EW185" s="127"/>
      <c r="EX185" s="127"/>
      <c r="EY185" s="127"/>
      <c r="EZ185" s="127"/>
      <c r="FA185" s="127"/>
      <c r="FB185" s="127"/>
      <c r="FC185" s="127"/>
      <c r="FD185" s="127"/>
      <c r="FE185" s="127"/>
      <c r="FF185" s="127"/>
      <c r="FG185" s="127"/>
      <c r="FH185" s="127"/>
      <c r="FI185" s="127"/>
      <c r="FJ185" s="127"/>
      <c r="FK185" s="127"/>
      <c r="FL185" s="127"/>
      <c r="FM185" s="127"/>
      <c r="FN185" s="127"/>
      <c r="FO185" s="127"/>
      <c r="FP185" s="127"/>
      <c r="FQ185" s="127"/>
      <c r="FR185" s="127"/>
      <c r="FS185" s="127"/>
      <c r="FT185" s="127"/>
      <c r="FU185" s="127"/>
      <c r="FV185" s="127"/>
      <c r="FW185" s="127"/>
      <c r="FX185" s="127"/>
      <c r="FY185" s="127"/>
      <c r="FZ185" s="127"/>
      <c r="GA185" s="127"/>
      <c r="GB185" s="127"/>
      <c r="GC185" s="127"/>
      <c r="GD185" s="127"/>
      <c r="GE185" s="127"/>
      <c r="GF185" s="127"/>
      <c r="GG185" s="127"/>
      <c r="GH185" s="127"/>
      <c r="GI185" s="127"/>
      <c r="GJ185" s="127"/>
      <c r="GK185" s="127"/>
      <c r="GL185" s="127"/>
      <c r="GM185" s="127"/>
      <c r="GN185" s="127"/>
      <c r="GO185" s="127"/>
      <c r="GP185" s="127"/>
      <c r="GQ185" s="127"/>
      <c r="GR185" s="127"/>
      <c r="GS185" s="127"/>
      <c r="GT185" s="127"/>
      <c r="GU185" s="127"/>
      <c r="GV185" s="127"/>
      <c r="GW185" s="127"/>
      <c r="GX185" s="127"/>
      <c r="GY185" s="127"/>
      <c r="GZ185" s="127"/>
      <c r="HA185" s="127"/>
      <c r="HB185" s="127"/>
      <c r="HC185" s="127"/>
      <c r="HD185" s="127"/>
      <c r="HE185" s="127"/>
      <c r="HF185" s="127"/>
      <c r="HG185" s="127"/>
      <c r="HH185" s="127"/>
      <c r="HI185" s="127"/>
      <c r="HJ185" s="127"/>
      <c r="HK185" s="127"/>
      <c r="HL185" s="127"/>
      <c r="HM185" s="127"/>
      <c r="HN185" s="127"/>
      <c r="HO185" s="127"/>
      <c r="HP185" s="127"/>
      <c r="HQ185" s="127"/>
      <c r="HR185" s="127"/>
      <c r="HS185" s="127"/>
      <c r="HT185" s="127"/>
      <c r="HU185" s="127"/>
      <c r="HV185" s="127"/>
      <c r="HW185" s="127"/>
      <c r="HX185" s="127"/>
      <c r="HY185" s="127"/>
      <c r="HZ185" s="127"/>
      <c r="IA185" s="127"/>
      <c r="IB185" s="127"/>
      <c r="IC185" s="127"/>
      <c r="ID185" s="127"/>
      <c r="IE185" s="127"/>
      <c r="IF185" s="127"/>
      <c r="IG185" s="127"/>
      <c r="IH185" s="127"/>
      <c r="II185" s="127"/>
      <c r="IJ185" s="127"/>
      <c r="IK185" s="127"/>
    </row>
    <row r="186" spans="1:245" s="33" customFormat="1" ht="6" customHeight="1">
      <c r="A186" s="287"/>
      <c r="B186" s="12"/>
      <c r="C186" s="14"/>
      <c r="D186" s="14"/>
      <c r="E186" s="14"/>
      <c r="F186" s="1"/>
      <c r="G186" s="1"/>
      <c r="H186" s="1"/>
      <c r="I186" s="1"/>
      <c r="J186" s="1"/>
      <c r="K186" s="1"/>
      <c r="L186" s="1"/>
      <c r="M186" s="14"/>
      <c r="N186" s="14"/>
      <c r="O186" s="1"/>
      <c r="P186" s="1"/>
      <c r="Q186" s="1"/>
      <c r="R186" s="264"/>
      <c r="S186" s="32"/>
      <c r="T186" s="32"/>
      <c r="U186" s="32"/>
      <c r="V186" s="32"/>
      <c r="W186" s="32"/>
      <c r="X186" s="32"/>
      <c r="Y186" s="32"/>
    </row>
    <row r="187" spans="1:245" s="33" customFormat="1" ht="6" customHeight="1">
      <c r="A187" s="287"/>
      <c r="B187" s="12"/>
      <c r="C187" s="14"/>
      <c r="D187" s="14"/>
      <c r="E187" s="14"/>
      <c r="F187" s="1"/>
      <c r="G187" s="1"/>
      <c r="H187" s="1"/>
      <c r="I187" s="1"/>
      <c r="J187" s="1"/>
      <c r="K187" s="1"/>
      <c r="L187" s="1"/>
      <c r="M187" s="14"/>
      <c r="N187" s="14"/>
      <c r="O187" s="1"/>
      <c r="P187" s="1"/>
      <c r="Q187" s="1"/>
      <c r="R187" s="264"/>
      <c r="S187" s="32"/>
      <c r="T187" s="32"/>
      <c r="U187" s="32"/>
      <c r="V187" s="32"/>
      <c r="W187" s="32"/>
      <c r="X187" s="32"/>
      <c r="Y187" s="32"/>
    </row>
    <row r="188" spans="1:245" s="255" customFormat="1" ht="15.75" customHeight="1">
      <c r="A188" s="286"/>
      <c r="B188" s="593" t="s">
        <v>1</v>
      </c>
      <c r="C188" s="594"/>
      <c r="D188" s="243" t="s">
        <v>7</v>
      </c>
      <c r="E188" s="597" t="s">
        <v>8</v>
      </c>
      <c r="F188" s="598"/>
      <c r="G188" s="598"/>
      <c r="H188" s="598"/>
      <c r="I188" s="598"/>
      <c r="J188" s="598"/>
      <c r="K188" s="598"/>
      <c r="L188" s="598"/>
      <c r="M188" s="598"/>
      <c r="N188" s="599"/>
      <c r="O188" s="244" t="s">
        <v>3</v>
      </c>
      <c r="P188" s="243" t="s">
        <v>4</v>
      </c>
      <c r="Q188" s="243" t="s">
        <v>2</v>
      </c>
      <c r="R188" s="272"/>
    </row>
    <row r="189" spans="1:245" ht="17.25" customHeight="1">
      <c r="A189" s="270"/>
      <c r="B189" s="600">
        <v>1</v>
      </c>
      <c r="C189" s="600"/>
      <c r="D189" s="140">
        <v>1</v>
      </c>
      <c r="E189" s="601" t="s">
        <v>81</v>
      </c>
      <c r="F189" s="601"/>
      <c r="G189" s="601"/>
      <c r="H189" s="601"/>
      <c r="I189" s="601"/>
      <c r="J189" s="601"/>
      <c r="K189" s="601"/>
      <c r="L189" s="601"/>
      <c r="M189" s="601"/>
      <c r="N189" s="601"/>
      <c r="O189" s="157">
        <v>500</v>
      </c>
      <c r="P189" s="253">
        <f>(O189*D189)</f>
        <v>500</v>
      </c>
      <c r="Q189" s="45"/>
      <c r="R189" s="261"/>
      <c r="S189" s="30"/>
      <c r="T189" s="30"/>
      <c r="U189" s="30"/>
      <c r="V189" s="30"/>
      <c r="W189" s="30"/>
      <c r="X189" s="30"/>
      <c r="IH189" s="37" t="e">
        <f>#REF!</f>
        <v>#REF!</v>
      </c>
      <c r="II189" s="38" t="e">
        <f>IF(IH189&lt;&gt;0,IH189,"")</f>
        <v>#REF!</v>
      </c>
    </row>
    <row r="190" spans="1:245" ht="17.25" customHeight="1">
      <c r="A190" s="270"/>
      <c r="B190" s="600">
        <v>2</v>
      </c>
      <c r="C190" s="600"/>
      <c r="D190" s="140">
        <v>2</v>
      </c>
      <c r="E190" s="601" t="s">
        <v>82</v>
      </c>
      <c r="F190" s="601"/>
      <c r="G190" s="601"/>
      <c r="H190" s="601"/>
      <c r="I190" s="601"/>
      <c r="J190" s="601"/>
      <c r="K190" s="601"/>
      <c r="L190" s="601"/>
      <c r="M190" s="601"/>
      <c r="N190" s="601"/>
      <c r="O190" s="157">
        <v>200</v>
      </c>
      <c r="P190" s="253">
        <f>(O190*D190)</f>
        <v>400</v>
      </c>
      <c r="Q190" s="45"/>
      <c r="R190" s="261"/>
      <c r="S190" s="30"/>
      <c r="T190" s="30"/>
      <c r="U190" s="30"/>
      <c r="V190" s="30"/>
      <c r="W190" s="30"/>
      <c r="X190" s="30"/>
      <c r="IH190" s="37" t="e">
        <f>#REF!</f>
        <v>#REF!</v>
      </c>
      <c r="II190" s="38" t="e">
        <f>IF(IH190&lt;&gt;0,IH190,"")</f>
        <v>#REF!</v>
      </c>
    </row>
    <row r="191" spans="1:245" ht="17.25" customHeight="1">
      <c r="A191" s="270"/>
      <c r="B191" s="600">
        <v>3</v>
      </c>
      <c r="C191" s="600"/>
      <c r="D191" s="140">
        <v>1</v>
      </c>
      <c r="E191" s="601" t="s">
        <v>83</v>
      </c>
      <c r="F191" s="601"/>
      <c r="G191" s="601"/>
      <c r="H191" s="601"/>
      <c r="I191" s="601"/>
      <c r="J191" s="601"/>
      <c r="K191" s="601"/>
      <c r="L191" s="601"/>
      <c r="M191" s="601"/>
      <c r="N191" s="601"/>
      <c r="O191" s="157">
        <v>2000</v>
      </c>
      <c r="P191" s="253">
        <f>(O191*D191)</f>
        <v>2000</v>
      </c>
      <c r="Q191" s="45"/>
      <c r="R191" s="261"/>
      <c r="S191" s="30"/>
      <c r="T191" s="30"/>
      <c r="U191" s="30"/>
      <c r="V191" s="30"/>
      <c r="W191" s="30"/>
      <c r="X191" s="30"/>
      <c r="IH191" s="38" t="e">
        <f>#REF!</f>
        <v>#REF!</v>
      </c>
      <c r="II191" s="38" t="e">
        <f>IF(IH191&lt;&gt;0,IH191,"")</f>
        <v>#REF!</v>
      </c>
    </row>
    <row r="192" spans="1:245" ht="17.25" customHeight="1">
      <c r="A192" s="270"/>
      <c r="B192" s="600">
        <v>4</v>
      </c>
      <c r="C192" s="600"/>
      <c r="D192" s="140">
        <v>1</v>
      </c>
      <c r="E192" s="601" t="s">
        <v>84</v>
      </c>
      <c r="F192" s="601"/>
      <c r="G192" s="601"/>
      <c r="H192" s="601"/>
      <c r="I192" s="601"/>
      <c r="J192" s="601"/>
      <c r="K192" s="601"/>
      <c r="L192" s="601"/>
      <c r="M192" s="601"/>
      <c r="N192" s="601"/>
      <c r="O192" s="157">
        <v>2000</v>
      </c>
      <c r="P192" s="253">
        <f>(O192*D192)</f>
        <v>2000</v>
      </c>
      <c r="Q192" s="45"/>
      <c r="R192" s="261"/>
      <c r="S192" s="30"/>
      <c r="T192" s="30"/>
      <c r="U192" s="30"/>
      <c r="V192" s="30"/>
      <c r="W192" s="30"/>
      <c r="X192" s="30"/>
      <c r="IH192" s="38" t="e">
        <f>#REF!</f>
        <v>#REF!</v>
      </c>
      <c r="II192" s="38" t="e">
        <f>IF(IH192&lt;&gt;0,IH192,"")</f>
        <v>#REF!</v>
      </c>
    </row>
    <row r="193" spans="1:242" ht="17.25" customHeight="1">
      <c r="A193" s="270"/>
      <c r="B193" s="536"/>
      <c r="C193" s="537"/>
      <c r="D193" s="140"/>
      <c r="E193" s="162"/>
      <c r="F193" s="163"/>
      <c r="G193" s="163"/>
      <c r="H193" s="163"/>
      <c r="I193" s="163"/>
      <c r="J193" s="163"/>
      <c r="K193" s="163"/>
      <c r="L193" s="163"/>
      <c r="M193" s="163"/>
      <c r="N193" s="163"/>
      <c r="O193" s="164" t="s">
        <v>5</v>
      </c>
      <c r="P193" s="173">
        <f>SUM(P189:Q192)</f>
        <v>4900</v>
      </c>
      <c r="Q193" s="45"/>
      <c r="R193" s="261"/>
      <c r="S193" s="30"/>
      <c r="T193" s="30"/>
      <c r="U193" s="30"/>
      <c r="V193" s="30"/>
      <c r="W193" s="30"/>
      <c r="X193" s="30"/>
      <c r="IH193" s="36" t="str">
        <f>IF(IG193&lt;&gt;0,IG193,"")</f>
        <v/>
      </c>
    </row>
    <row r="194" spans="1:242" s="101" customFormat="1" ht="6" customHeight="1">
      <c r="A194" s="270"/>
      <c r="B194" s="165"/>
      <c r="C194" s="156"/>
      <c r="D194" s="156"/>
      <c r="E194" s="156"/>
      <c r="F194" s="151"/>
      <c r="G194" s="151"/>
      <c r="H194" s="151"/>
      <c r="I194" s="151"/>
      <c r="J194" s="151"/>
      <c r="K194" s="151"/>
      <c r="L194" s="151"/>
      <c r="M194" s="156"/>
      <c r="N194" s="156"/>
      <c r="O194" s="156"/>
      <c r="P194" s="166"/>
      <c r="Q194" s="208"/>
      <c r="R194" s="281"/>
      <c r="S194" s="63"/>
      <c r="T194" s="63"/>
      <c r="U194" s="63"/>
      <c r="V194" s="63"/>
      <c r="W194" s="63"/>
      <c r="X194" s="63"/>
    </row>
    <row r="195" spans="1:242" s="78" customFormat="1" ht="21.75" customHeight="1">
      <c r="A195" s="277"/>
      <c r="B195" s="167" t="s">
        <v>72</v>
      </c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308"/>
      <c r="R195" s="301"/>
      <c r="S195" s="108"/>
      <c r="T195" s="108"/>
      <c r="U195" s="108"/>
      <c r="V195" s="109"/>
      <c r="W195" s="34"/>
      <c r="X195" s="88"/>
    </row>
    <row r="196" spans="1:242">
      <c r="B196" s="125" t="str">
        <f>B111</f>
        <v>FAPESP, AGOSTO DE 2015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4zzo0dhxvLcg9pye/VKAIJ6XsfYUdDG22MVdo1PjBuoAuLKptxuJdmIFX3TfFKAcc7XUQJc5yw6Vy3lc/Is1AA==" saltValue="LWN3OYoIDcjzTzSwQXryqw==" spinCount="100000" sheet="1" objects="1" scenarios="1"/>
  <mergeCells count="200">
    <mergeCell ref="N4:Q6"/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</mergeCells>
  <conditionalFormatting sqref="P59">
    <cfRule type="cellIs" dxfId="22" priority="51" stopIfTrue="1" operator="equal">
      <formula>"INDIQUE A MOEDA"</formula>
    </cfRule>
  </conditionalFormatting>
  <conditionalFormatting sqref="O65:O108 O16:O58">
    <cfRule type="cellIs" dxfId="21" priority="49" stopIfTrue="1" operator="equal">
      <formula>0</formula>
    </cfRule>
  </conditionalFormatting>
  <conditionalFormatting sqref="P193">
    <cfRule type="cellIs" dxfId="20" priority="48" stopIfTrue="1" operator="equal">
      <formula>0</formula>
    </cfRule>
  </conditionalFormatting>
  <conditionalFormatting sqref="P189:P192">
    <cfRule type="cellIs" dxfId="19" priority="46" stopIfTrue="1" operator="equal">
      <formula>0</formula>
    </cfRule>
  </conditionalFormatting>
  <conditionalFormatting sqref="P65:P108 P16:P58 D13 F13">
    <cfRule type="cellIs" dxfId="18" priority="43" stopIfTrue="1" operator="equal">
      <formula>""</formula>
    </cfRule>
  </conditionalFormatting>
  <conditionalFormatting sqref="D65:D108 D16:D58">
    <cfRule type="cellIs" dxfId="17" priority="42" stopIfTrue="1" operator="equal">
      <formula>0</formula>
    </cfRule>
  </conditionalFormatting>
  <conditionalFormatting sqref="E65:N108 B65:C108 E16:N58 B16:C58">
    <cfRule type="cellIs" dxfId="16" priority="39" stopIfTrue="1" operator="equal">
      <formula>0</formula>
    </cfRule>
  </conditionalFormatting>
  <conditionalFormatting sqref="F8:O8">
    <cfRule type="cellIs" dxfId="15" priority="5" stopIfTrue="1" operator="equal">
      <formula>""</formula>
    </cfRule>
  </conditionalFormatting>
  <conditionalFormatting sqref="E10:G10">
    <cfRule type="cellIs" dxfId="14" priority="4" stopIfTrue="1" operator="equal">
      <formula>""</formula>
    </cfRule>
  </conditionalFormatting>
  <conditionalFormatting sqref="E10 F8:Q8 S8">
    <cfRule type="cellIs" dxfId="13" priority="3" stopIfTrue="1" operator="equal">
      <formula>""</formula>
    </cfRule>
  </conditionalFormatting>
  <dataValidations count="7">
    <dataValidation allowBlank="1" showErrorMessage="1" sqref="A189:A194 A65:A109 A16:A59 L13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182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0" customWidth="1"/>
    <col min="6" max="6" width="7.85546875" style="20" customWidth="1"/>
    <col min="7" max="7" width="4" style="20" customWidth="1"/>
    <col min="8" max="8" width="7.5703125" style="20" customWidth="1"/>
    <col min="9" max="9" width="7" style="20" customWidth="1"/>
    <col min="10" max="10" width="6.42578125" style="3" customWidth="1"/>
    <col min="11" max="11" width="5" style="20" customWidth="1"/>
    <col min="12" max="12" width="7.7109375" style="20" customWidth="1"/>
    <col min="13" max="13" width="10.5703125" style="197" customWidth="1"/>
    <col min="14" max="14" width="15.140625" style="20" customWidth="1"/>
    <col min="15" max="15" width="13.42578125" style="20" customWidth="1"/>
    <col min="16" max="16" width="13.85546875" style="197" customWidth="1"/>
    <col min="17" max="17" width="11" style="20" customWidth="1"/>
    <col min="18" max="18" width="2" style="182" customWidth="1"/>
    <col min="19" max="16384" width="9.140625" style="20" hidden="1"/>
  </cols>
  <sheetData>
    <row r="1" spans="1:243" s="30" customFormat="1" ht="31.5" customHeight="1">
      <c r="A1" s="267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195"/>
      <c r="Q1" s="2"/>
      <c r="R1" s="261"/>
    </row>
    <row r="2" spans="1:243" s="30" customFormat="1" ht="12.75" customHeight="1">
      <c r="A2" s="27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526"/>
      <c r="P2" s="526"/>
      <c r="Q2" s="526"/>
      <c r="R2" s="261"/>
    </row>
    <row r="3" spans="1:243" s="30" customFormat="1" ht="12.75" customHeight="1">
      <c r="A3" s="273"/>
      <c r="B3" s="3"/>
      <c r="C3" s="3"/>
      <c r="D3" s="3"/>
      <c r="E3" s="2"/>
      <c r="F3" s="2"/>
      <c r="G3" s="2"/>
      <c r="H3" s="2"/>
      <c r="I3" s="2"/>
      <c r="J3" s="2"/>
      <c r="K3" s="3"/>
      <c r="R3" s="261"/>
    </row>
    <row r="4" spans="1:243" s="30" customFormat="1" ht="12.75" customHeight="1">
      <c r="A4" s="273"/>
      <c r="B4" s="3"/>
      <c r="C4" s="3"/>
      <c r="D4" s="3"/>
      <c r="E4" s="2"/>
      <c r="F4" s="2"/>
      <c r="G4" s="2"/>
      <c r="H4" s="2"/>
      <c r="I4" s="2"/>
      <c r="J4" s="2"/>
      <c r="K4" s="3"/>
      <c r="N4" s="473" t="str">
        <f>'1-MCN'!L4</f>
        <v>Chamada de Propostas FAPESP-FINEP 2015</v>
      </c>
      <c r="O4" s="473"/>
      <c r="P4" s="473"/>
      <c r="Q4" s="473"/>
      <c r="R4" s="261"/>
    </row>
    <row r="5" spans="1:243" s="30" customFormat="1" ht="12.75" customHeight="1">
      <c r="A5" s="273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473"/>
      <c r="O5" s="473"/>
      <c r="P5" s="473"/>
      <c r="Q5" s="473"/>
      <c r="R5" s="261"/>
    </row>
    <row r="6" spans="1:243" s="4" customFormat="1" ht="19.5" customHeight="1">
      <c r="A6" s="274"/>
      <c r="B6" s="242" t="s">
        <v>206</v>
      </c>
      <c r="C6" s="176"/>
      <c r="D6" s="176"/>
      <c r="E6" s="176"/>
      <c r="F6" s="176"/>
      <c r="G6" s="176"/>
      <c r="H6" s="176"/>
      <c r="I6" s="176"/>
      <c r="N6" s="473"/>
      <c r="O6" s="473"/>
      <c r="P6" s="473"/>
      <c r="Q6" s="473"/>
      <c r="S6" s="40"/>
      <c r="T6" s="40"/>
      <c r="U6" s="40"/>
      <c r="V6" s="40"/>
      <c r="W6" s="40"/>
      <c r="X6" s="40"/>
      <c r="Y6" s="47"/>
    </row>
    <row r="7" spans="1:243" s="30" customFormat="1" ht="6.75" customHeight="1">
      <c r="A7" s="273"/>
      <c r="B7" s="47"/>
      <c r="C7" s="60"/>
      <c r="D7" s="60"/>
      <c r="E7" s="61"/>
      <c r="F7" s="61"/>
      <c r="G7" s="61"/>
      <c r="H7" s="61"/>
      <c r="I7" s="61"/>
      <c r="J7" s="61"/>
      <c r="K7" s="60"/>
      <c r="L7" s="60"/>
      <c r="M7" s="60"/>
      <c r="N7" s="3"/>
      <c r="O7" s="2"/>
      <c r="P7" s="195"/>
      <c r="Q7" s="2"/>
      <c r="R7" s="261"/>
    </row>
    <row r="8" spans="1:243" s="30" customFormat="1" ht="21" customHeight="1">
      <c r="A8" s="273"/>
      <c r="B8" s="611" t="s">
        <v>114</v>
      </c>
      <c r="C8" s="611"/>
      <c r="D8" s="611"/>
      <c r="E8" s="612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288"/>
    </row>
    <row r="9" spans="1:243" s="30" customFormat="1" ht="6.75" customHeight="1">
      <c r="A9" s="273"/>
      <c r="B9" s="47"/>
      <c r="C9" s="60"/>
      <c r="D9" s="60"/>
      <c r="E9" s="61"/>
      <c r="F9" s="61"/>
      <c r="G9" s="61"/>
      <c r="H9" s="61"/>
      <c r="I9" s="61"/>
      <c r="J9" s="61"/>
      <c r="K9" s="60"/>
      <c r="L9" s="60"/>
      <c r="M9" s="60"/>
      <c r="N9" s="61"/>
      <c r="O9" s="61"/>
      <c r="P9" s="61"/>
      <c r="Q9" s="61"/>
      <c r="R9" s="261"/>
    </row>
    <row r="10" spans="1:243" s="30" customFormat="1" ht="18.75" customHeight="1">
      <c r="A10" s="273"/>
      <c r="B10" s="614" t="s">
        <v>0</v>
      </c>
      <c r="C10" s="614"/>
      <c r="D10" s="442"/>
      <c r="E10" s="442"/>
      <c r="F10" s="442"/>
      <c r="G10" s="226"/>
      <c r="H10" s="226"/>
      <c r="I10" s="226"/>
      <c r="J10" s="409" t="s">
        <v>195</v>
      </c>
      <c r="K10" s="3"/>
      <c r="L10" s="3"/>
      <c r="M10" s="3"/>
      <c r="N10" s="3"/>
      <c r="O10" s="226"/>
      <c r="P10" s="226"/>
      <c r="Q10" s="226"/>
      <c r="R10" s="261"/>
    </row>
    <row r="11" spans="1:243" s="30" customFormat="1" ht="6.75" customHeight="1">
      <c r="A11" s="273"/>
      <c r="B11" s="3"/>
      <c r="C11" s="3"/>
      <c r="D11" s="3"/>
      <c r="E11" s="226"/>
      <c r="F11" s="226"/>
      <c r="G11" s="226"/>
      <c r="H11" s="226"/>
      <c r="I11" s="226"/>
      <c r="J11" s="226"/>
      <c r="K11" s="3"/>
      <c r="L11" s="3"/>
      <c r="M11" s="3"/>
      <c r="N11" s="3"/>
      <c r="O11" s="226"/>
      <c r="P11" s="226"/>
      <c r="Q11" s="226"/>
      <c r="R11" s="261"/>
    </row>
    <row r="12" spans="1:243" s="30" customFormat="1" ht="19.5" customHeight="1">
      <c r="A12" s="273"/>
      <c r="B12" s="615" t="s">
        <v>136</v>
      </c>
      <c r="C12" s="615"/>
      <c r="D12" s="451" t="str">
        <f>IF(SUM(O15:O57,O63:O103)=0,"",SUM(O15:O57,O63:O103))</f>
        <v/>
      </c>
      <c r="E12" s="451"/>
      <c r="F12" s="451"/>
      <c r="G12" s="98"/>
      <c r="H12" s="615" t="s">
        <v>122</v>
      </c>
      <c r="I12" s="615"/>
      <c r="J12" s="615"/>
      <c r="K12" s="513" t="str">
        <f>IF(SUM(P15:P57,P63:P103)=0,"",SUM(P15:P57,P63:P103))</f>
        <v/>
      </c>
      <c r="L12" s="513"/>
      <c r="M12" s="513"/>
      <c r="N12" s="98"/>
      <c r="O12" s="409"/>
      <c r="P12" s="98"/>
      <c r="Q12" s="98"/>
      <c r="R12" s="261"/>
    </row>
    <row r="13" spans="1:243" s="33" customFormat="1" ht="6.75" customHeight="1">
      <c r="A13" s="287"/>
      <c r="B13" s="14"/>
      <c r="C13" s="14"/>
      <c r="D13" s="14"/>
      <c r="E13" s="1"/>
      <c r="F13" s="1"/>
      <c r="G13" s="1"/>
      <c r="H13" s="1"/>
      <c r="I13" s="1"/>
      <c r="J13" s="1"/>
      <c r="K13" s="14"/>
      <c r="L13" s="14"/>
      <c r="M13" s="14"/>
      <c r="N13" s="14"/>
      <c r="O13" s="1"/>
      <c r="P13" s="1"/>
      <c r="Q13" s="1"/>
      <c r="R13" s="264"/>
      <c r="S13" s="32"/>
      <c r="T13" s="32"/>
      <c r="U13" s="32"/>
      <c r="V13" s="32"/>
      <c r="W13" s="32"/>
      <c r="X13" s="32"/>
    </row>
    <row r="14" spans="1:243" s="35" customFormat="1" ht="32.25" customHeight="1">
      <c r="A14" s="277"/>
      <c r="B14" s="224" t="s">
        <v>1</v>
      </c>
      <c r="C14" s="224" t="s">
        <v>7</v>
      </c>
      <c r="D14" s="597" t="s">
        <v>8</v>
      </c>
      <c r="E14" s="598"/>
      <c r="F14" s="598"/>
      <c r="G14" s="598"/>
      <c r="H14" s="598"/>
      <c r="I14" s="598"/>
      <c r="J14" s="598"/>
      <c r="K14" s="598"/>
      <c r="L14" s="599"/>
      <c r="M14" s="237" t="s">
        <v>135</v>
      </c>
      <c r="N14" s="225" t="s">
        <v>3</v>
      </c>
      <c r="O14" s="317" t="s">
        <v>121</v>
      </c>
      <c r="P14" s="317" t="s">
        <v>123</v>
      </c>
      <c r="Q14" s="224" t="s">
        <v>2</v>
      </c>
      <c r="R14" s="290"/>
      <c r="T14" s="34"/>
      <c r="U14" s="34"/>
      <c r="V14" s="34"/>
      <c r="W14" s="34"/>
      <c r="X14" s="34"/>
    </row>
    <row r="15" spans="1:243" s="36" customFormat="1" ht="23.65" customHeight="1">
      <c r="A15" s="184"/>
      <c r="B15" s="150"/>
      <c r="C15" s="150"/>
      <c r="D15" s="592"/>
      <c r="E15" s="592"/>
      <c r="F15" s="592"/>
      <c r="G15" s="592"/>
      <c r="H15" s="592"/>
      <c r="I15" s="592"/>
      <c r="J15" s="592"/>
      <c r="K15" s="592"/>
      <c r="L15" s="592"/>
      <c r="M15" s="199"/>
      <c r="N15" s="235"/>
      <c r="O15" s="234" t="str">
        <f t="shared" ref="O15:O57" si="0">IF(M15="DIP",C15*N15,"")</f>
        <v/>
      </c>
      <c r="P15" s="236" t="str">
        <f t="shared" ref="P15:P57" si="1">IF(M15="DIE",C15*N15,"")</f>
        <v/>
      </c>
      <c r="Q15" s="45"/>
      <c r="R15" s="261"/>
      <c r="S15" s="363" t="s">
        <v>124</v>
      </c>
      <c r="T15" s="30"/>
      <c r="U15" s="30"/>
      <c r="V15" s="30"/>
      <c r="W15" s="30"/>
      <c r="X15" s="30"/>
      <c r="IH15" s="37"/>
      <c r="II15" s="38"/>
    </row>
    <row r="16" spans="1:243" s="36" customFormat="1" ht="23.65" customHeight="1">
      <c r="A16" s="184"/>
      <c r="B16" s="150"/>
      <c r="C16" s="150"/>
      <c r="D16" s="592"/>
      <c r="E16" s="592"/>
      <c r="F16" s="592"/>
      <c r="G16" s="592"/>
      <c r="H16" s="592"/>
      <c r="I16" s="592"/>
      <c r="J16" s="592"/>
      <c r="K16" s="592"/>
      <c r="L16" s="592"/>
      <c r="M16" s="337"/>
      <c r="N16" s="235"/>
      <c r="O16" s="234" t="str">
        <f t="shared" si="0"/>
        <v/>
      </c>
      <c r="P16" s="236" t="str">
        <f t="shared" si="1"/>
        <v/>
      </c>
      <c r="Q16" s="45"/>
      <c r="R16" s="261"/>
      <c r="S16" s="364" t="s">
        <v>125</v>
      </c>
      <c r="T16" s="30"/>
      <c r="U16" s="30"/>
      <c r="V16" s="30"/>
      <c r="W16" s="30"/>
      <c r="X16" s="30"/>
      <c r="IH16" s="38"/>
      <c r="II16" s="38"/>
    </row>
    <row r="17" spans="1:243" s="36" customFormat="1" ht="23.65" customHeight="1">
      <c r="A17" s="184"/>
      <c r="B17" s="150"/>
      <c r="C17" s="150"/>
      <c r="D17" s="592"/>
      <c r="E17" s="592"/>
      <c r="F17" s="592"/>
      <c r="G17" s="592"/>
      <c r="H17" s="592"/>
      <c r="I17" s="592"/>
      <c r="J17" s="592"/>
      <c r="K17" s="592"/>
      <c r="L17" s="592"/>
      <c r="M17" s="337"/>
      <c r="N17" s="235"/>
      <c r="O17" s="234" t="str">
        <f t="shared" si="0"/>
        <v/>
      </c>
      <c r="P17" s="236" t="str">
        <f t="shared" si="1"/>
        <v/>
      </c>
      <c r="Q17" s="45"/>
      <c r="R17" s="261"/>
      <c r="S17" s="30"/>
      <c r="T17" s="30"/>
      <c r="U17" s="30"/>
      <c r="V17" s="30"/>
      <c r="W17" s="30"/>
      <c r="X17" s="30"/>
      <c r="IH17" s="38"/>
      <c r="II17" s="38"/>
    </row>
    <row r="18" spans="1:243" s="36" customFormat="1" ht="23.65" customHeight="1">
      <c r="A18" s="184"/>
      <c r="B18" s="150"/>
      <c r="C18" s="150"/>
      <c r="D18" s="592"/>
      <c r="E18" s="592"/>
      <c r="F18" s="592"/>
      <c r="G18" s="592"/>
      <c r="H18" s="592"/>
      <c r="I18" s="592"/>
      <c r="J18" s="592"/>
      <c r="K18" s="592"/>
      <c r="L18" s="592"/>
      <c r="M18" s="337"/>
      <c r="N18" s="235"/>
      <c r="O18" s="234" t="str">
        <f t="shared" si="0"/>
        <v/>
      </c>
      <c r="P18" s="236" t="str">
        <f t="shared" si="1"/>
        <v/>
      </c>
      <c r="Q18" s="45"/>
      <c r="R18" s="261"/>
      <c r="S18" s="30"/>
      <c r="T18" s="30"/>
      <c r="U18" s="30"/>
      <c r="V18" s="30"/>
      <c r="W18" s="30"/>
      <c r="X18" s="30"/>
    </row>
    <row r="19" spans="1:243" s="36" customFormat="1" ht="23.65" customHeight="1">
      <c r="A19" s="184"/>
      <c r="B19" s="150"/>
      <c r="C19" s="150"/>
      <c r="D19" s="592"/>
      <c r="E19" s="592"/>
      <c r="F19" s="592"/>
      <c r="G19" s="592"/>
      <c r="H19" s="592"/>
      <c r="I19" s="592"/>
      <c r="J19" s="592"/>
      <c r="K19" s="592"/>
      <c r="L19" s="592"/>
      <c r="M19" s="337"/>
      <c r="N19" s="235"/>
      <c r="O19" s="234" t="str">
        <f t="shared" si="0"/>
        <v/>
      </c>
      <c r="P19" s="236" t="str">
        <f t="shared" si="1"/>
        <v/>
      </c>
      <c r="Q19" s="45"/>
      <c r="R19" s="261"/>
      <c r="S19" s="30"/>
      <c r="T19" s="30"/>
      <c r="U19" s="30"/>
      <c r="V19" s="30"/>
      <c r="W19" s="30"/>
      <c r="X19" s="30"/>
      <c r="IH19" s="37"/>
      <c r="II19" s="38"/>
    </row>
    <row r="20" spans="1:243" s="36" customFormat="1" ht="23.65" customHeight="1">
      <c r="A20" s="184"/>
      <c r="B20" s="150"/>
      <c r="C20" s="150"/>
      <c r="D20" s="592"/>
      <c r="E20" s="592"/>
      <c r="F20" s="592"/>
      <c r="G20" s="592"/>
      <c r="H20" s="592"/>
      <c r="I20" s="592"/>
      <c r="J20" s="592"/>
      <c r="K20" s="592"/>
      <c r="L20" s="592"/>
      <c r="M20" s="337"/>
      <c r="N20" s="235"/>
      <c r="O20" s="234" t="str">
        <f t="shared" si="0"/>
        <v/>
      </c>
      <c r="P20" s="236" t="str">
        <f t="shared" si="1"/>
        <v/>
      </c>
      <c r="Q20" s="45"/>
      <c r="R20" s="261"/>
      <c r="S20" s="30"/>
      <c r="T20" s="30"/>
      <c r="U20" s="30"/>
      <c r="V20" s="30"/>
      <c r="W20" s="30"/>
      <c r="X20" s="30"/>
      <c r="IH20" s="38"/>
      <c r="II20" s="38"/>
    </row>
    <row r="21" spans="1:243" s="36" customFormat="1" ht="23.65" customHeight="1">
      <c r="A21" s="184"/>
      <c r="B21" s="150"/>
      <c r="C21" s="150"/>
      <c r="D21" s="592"/>
      <c r="E21" s="592"/>
      <c r="F21" s="592"/>
      <c r="G21" s="592"/>
      <c r="H21" s="592"/>
      <c r="I21" s="592"/>
      <c r="J21" s="592"/>
      <c r="K21" s="592"/>
      <c r="L21" s="592"/>
      <c r="M21" s="337"/>
      <c r="N21" s="235"/>
      <c r="O21" s="234" t="str">
        <f t="shared" si="0"/>
        <v/>
      </c>
      <c r="P21" s="236" t="str">
        <f t="shared" si="1"/>
        <v/>
      </c>
      <c r="Q21" s="45"/>
      <c r="R21" s="261"/>
      <c r="S21" s="30"/>
      <c r="T21" s="30"/>
      <c r="U21" s="30"/>
      <c r="V21" s="30"/>
      <c r="W21" s="30"/>
      <c r="X21" s="30"/>
      <c r="IH21" s="38"/>
      <c r="II21" s="38"/>
    </row>
    <row r="22" spans="1:243" s="36" customFormat="1" ht="23.65" customHeight="1">
      <c r="A22" s="184"/>
      <c r="B22" s="150"/>
      <c r="C22" s="150"/>
      <c r="D22" s="592"/>
      <c r="E22" s="592"/>
      <c r="F22" s="592"/>
      <c r="G22" s="592"/>
      <c r="H22" s="592"/>
      <c r="I22" s="592"/>
      <c r="J22" s="592"/>
      <c r="K22" s="592"/>
      <c r="L22" s="592"/>
      <c r="M22" s="337"/>
      <c r="N22" s="235"/>
      <c r="O22" s="234" t="str">
        <f t="shared" si="0"/>
        <v/>
      </c>
      <c r="P22" s="236" t="str">
        <f t="shared" si="1"/>
        <v/>
      </c>
      <c r="Q22" s="45"/>
      <c r="R22" s="261"/>
      <c r="S22" s="30"/>
      <c r="T22" s="30"/>
      <c r="U22" s="30"/>
      <c r="V22" s="30"/>
      <c r="W22" s="30"/>
      <c r="X22" s="30"/>
    </row>
    <row r="23" spans="1:243" s="36" customFormat="1" ht="23.65" customHeight="1">
      <c r="A23" s="184"/>
      <c r="B23" s="150"/>
      <c r="C23" s="150"/>
      <c r="D23" s="592"/>
      <c r="E23" s="592"/>
      <c r="F23" s="592"/>
      <c r="G23" s="592"/>
      <c r="H23" s="592"/>
      <c r="I23" s="592"/>
      <c r="J23" s="592"/>
      <c r="K23" s="592"/>
      <c r="L23" s="592"/>
      <c r="M23" s="337"/>
      <c r="N23" s="235"/>
      <c r="O23" s="234" t="str">
        <f t="shared" si="0"/>
        <v/>
      </c>
      <c r="P23" s="236" t="str">
        <f t="shared" si="1"/>
        <v/>
      </c>
      <c r="Q23" s="45"/>
      <c r="R23" s="261"/>
      <c r="S23" s="30"/>
      <c r="T23" s="30"/>
      <c r="U23" s="30"/>
      <c r="V23" s="30"/>
      <c r="W23" s="30"/>
      <c r="X23" s="30"/>
    </row>
    <row r="24" spans="1:243" s="36" customFormat="1" ht="23.65" customHeight="1">
      <c r="A24" s="184"/>
      <c r="B24" s="150"/>
      <c r="C24" s="150"/>
      <c r="D24" s="592"/>
      <c r="E24" s="592"/>
      <c r="F24" s="592"/>
      <c r="G24" s="592"/>
      <c r="H24" s="592"/>
      <c r="I24" s="592"/>
      <c r="J24" s="592"/>
      <c r="K24" s="592"/>
      <c r="L24" s="592"/>
      <c r="M24" s="337"/>
      <c r="N24" s="235"/>
      <c r="O24" s="234" t="str">
        <f t="shared" si="0"/>
        <v/>
      </c>
      <c r="P24" s="236" t="str">
        <f t="shared" si="1"/>
        <v/>
      </c>
      <c r="Q24" s="45"/>
      <c r="R24" s="261"/>
      <c r="S24" s="30"/>
      <c r="T24" s="30"/>
      <c r="U24" s="30"/>
      <c r="V24" s="30"/>
      <c r="W24" s="30"/>
      <c r="X24" s="30"/>
    </row>
    <row r="25" spans="1:243" s="36" customFormat="1" ht="23.65" customHeight="1">
      <c r="A25" s="184"/>
      <c r="B25" s="150"/>
      <c r="C25" s="150"/>
      <c r="D25" s="592"/>
      <c r="E25" s="592"/>
      <c r="F25" s="592"/>
      <c r="G25" s="592"/>
      <c r="H25" s="592"/>
      <c r="I25" s="592"/>
      <c r="J25" s="592"/>
      <c r="K25" s="592"/>
      <c r="L25" s="592"/>
      <c r="M25" s="337"/>
      <c r="N25" s="235"/>
      <c r="O25" s="234" t="str">
        <f t="shared" si="0"/>
        <v/>
      </c>
      <c r="P25" s="236" t="str">
        <f t="shared" si="1"/>
        <v/>
      </c>
      <c r="Q25" s="45"/>
      <c r="R25" s="261"/>
      <c r="S25" s="30"/>
      <c r="T25" s="30"/>
      <c r="U25" s="30"/>
      <c r="V25" s="30"/>
      <c r="W25" s="30"/>
      <c r="X25" s="30"/>
    </row>
    <row r="26" spans="1:243" s="36" customFormat="1" ht="23.65" customHeight="1">
      <c r="A26" s="184"/>
      <c r="B26" s="150"/>
      <c r="C26" s="150"/>
      <c r="D26" s="592"/>
      <c r="E26" s="592"/>
      <c r="F26" s="592"/>
      <c r="G26" s="592"/>
      <c r="H26" s="592"/>
      <c r="I26" s="592"/>
      <c r="J26" s="592"/>
      <c r="K26" s="592"/>
      <c r="L26" s="592"/>
      <c r="M26" s="337"/>
      <c r="N26" s="235"/>
      <c r="O26" s="234" t="str">
        <f t="shared" si="0"/>
        <v/>
      </c>
      <c r="P26" s="236" t="str">
        <f t="shared" si="1"/>
        <v/>
      </c>
      <c r="Q26" s="45"/>
      <c r="R26" s="261"/>
      <c r="S26" s="30"/>
      <c r="T26" s="30"/>
      <c r="U26" s="30"/>
      <c r="V26" s="30"/>
      <c r="W26" s="30"/>
      <c r="X26" s="30"/>
    </row>
    <row r="27" spans="1:243" s="36" customFormat="1" ht="23.65" customHeight="1">
      <c r="A27" s="184"/>
      <c r="B27" s="150"/>
      <c r="C27" s="150"/>
      <c r="D27" s="592"/>
      <c r="E27" s="592"/>
      <c r="F27" s="592"/>
      <c r="G27" s="592"/>
      <c r="H27" s="592"/>
      <c r="I27" s="592"/>
      <c r="J27" s="592"/>
      <c r="K27" s="592"/>
      <c r="L27" s="592"/>
      <c r="M27" s="337"/>
      <c r="N27" s="235"/>
      <c r="O27" s="234" t="str">
        <f t="shared" si="0"/>
        <v/>
      </c>
      <c r="P27" s="236" t="str">
        <f t="shared" si="1"/>
        <v/>
      </c>
      <c r="Q27" s="45"/>
      <c r="R27" s="261"/>
      <c r="S27" s="30"/>
      <c r="T27" s="30"/>
      <c r="U27" s="30"/>
      <c r="V27" s="30"/>
      <c r="W27" s="30"/>
      <c r="X27" s="30"/>
    </row>
    <row r="28" spans="1:243" s="36" customFormat="1" ht="23.65" customHeight="1">
      <c r="A28" s="184"/>
      <c r="B28" s="150"/>
      <c r="C28" s="150"/>
      <c r="D28" s="592"/>
      <c r="E28" s="592"/>
      <c r="F28" s="592"/>
      <c r="G28" s="592"/>
      <c r="H28" s="592"/>
      <c r="I28" s="592"/>
      <c r="J28" s="592"/>
      <c r="K28" s="592"/>
      <c r="L28" s="592"/>
      <c r="M28" s="337"/>
      <c r="N28" s="235"/>
      <c r="O28" s="234" t="str">
        <f t="shared" si="0"/>
        <v/>
      </c>
      <c r="P28" s="236" t="str">
        <f t="shared" si="1"/>
        <v/>
      </c>
      <c r="Q28" s="45"/>
      <c r="R28" s="261"/>
      <c r="S28" s="30"/>
      <c r="T28" s="30"/>
      <c r="U28" s="30"/>
      <c r="V28" s="30"/>
      <c r="W28" s="30"/>
      <c r="X28" s="30"/>
    </row>
    <row r="29" spans="1:243" s="36" customFormat="1" ht="23.65" customHeight="1">
      <c r="A29" s="184"/>
      <c r="B29" s="150"/>
      <c r="C29" s="150"/>
      <c r="D29" s="592"/>
      <c r="E29" s="592"/>
      <c r="F29" s="592"/>
      <c r="G29" s="592"/>
      <c r="H29" s="592"/>
      <c r="I29" s="592"/>
      <c r="J29" s="592"/>
      <c r="K29" s="592"/>
      <c r="L29" s="592"/>
      <c r="M29" s="337"/>
      <c r="N29" s="235"/>
      <c r="O29" s="234" t="str">
        <f t="shared" si="0"/>
        <v/>
      </c>
      <c r="P29" s="236" t="str">
        <f t="shared" si="1"/>
        <v/>
      </c>
      <c r="Q29" s="45"/>
      <c r="R29" s="261"/>
      <c r="S29" s="30"/>
      <c r="T29" s="30"/>
      <c r="U29" s="30"/>
      <c r="V29" s="30"/>
      <c r="W29" s="30"/>
      <c r="X29" s="30"/>
    </row>
    <row r="30" spans="1:243" s="36" customFormat="1" ht="23.65" customHeight="1">
      <c r="A30" s="184"/>
      <c r="B30" s="150"/>
      <c r="C30" s="150"/>
      <c r="D30" s="592"/>
      <c r="E30" s="592"/>
      <c r="F30" s="592"/>
      <c r="G30" s="592"/>
      <c r="H30" s="592"/>
      <c r="I30" s="592"/>
      <c r="J30" s="592"/>
      <c r="K30" s="592"/>
      <c r="L30" s="592"/>
      <c r="M30" s="337"/>
      <c r="N30" s="235"/>
      <c r="O30" s="234" t="str">
        <f t="shared" si="0"/>
        <v/>
      </c>
      <c r="P30" s="236" t="str">
        <f t="shared" si="1"/>
        <v/>
      </c>
      <c r="Q30" s="45"/>
      <c r="R30" s="261"/>
      <c r="S30" s="30"/>
      <c r="T30" s="30"/>
      <c r="U30" s="30"/>
      <c r="V30" s="30"/>
      <c r="W30" s="30"/>
      <c r="X30" s="30"/>
    </row>
    <row r="31" spans="1:243" s="36" customFormat="1" ht="23.65" customHeight="1">
      <c r="A31" s="184"/>
      <c r="B31" s="150"/>
      <c r="C31" s="150"/>
      <c r="D31" s="592"/>
      <c r="E31" s="592"/>
      <c r="F31" s="592"/>
      <c r="G31" s="592"/>
      <c r="H31" s="592"/>
      <c r="I31" s="592"/>
      <c r="J31" s="592"/>
      <c r="K31" s="592"/>
      <c r="L31" s="592"/>
      <c r="M31" s="337"/>
      <c r="N31" s="235"/>
      <c r="O31" s="234" t="str">
        <f t="shared" si="0"/>
        <v/>
      </c>
      <c r="P31" s="236" t="str">
        <f t="shared" si="1"/>
        <v/>
      </c>
      <c r="Q31" s="45"/>
      <c r="R31" s="261"/>
      <c r="S31" s="30"/>
      <c r="T31" s="30"/>
      <c r="U31" s="30"/>
      <c r="V31" s="30"/>
      <c r="W31" s="30"/>
      <c r="X31" s="30"/>
    </row>
    <row r="32" spans="1:243" s="36" customFormat="1" ht="23.65" customHeight="1">
      <c r="A32" s="184"/>
      <c r="B32" s="150"/>
      <c r="C32" s="150"/>
      <c r="D32" s="592"/>
      <c r="E32" s="592"/>
      <c r="F32" s="592"/>
      <c r="G32" s="592"/>
      <c r="H32" s="592"/>
      <c r="I32" s="592"/>
      <c r="J32" s="592"/>
      <c r="K32" s="592"/>
      <c r="L32" s="592"/>
      <c r="M32" s="337"/>
      <c r="N32" s="235"/>
      <c r="O32" s="234" t="str">
        <f t="shared" si="0"/>
        <v/>
      </c>
      <c r="P32" s="236" t="str">
        <f t="shared" si="1"/>
        <v/>
      </c>
      <c r="Q32" s="45"/>
      <c r="R32" s="261"/>
      <c r="S32" s="30"/>
      <c r="T32" s="30"/>
      <c r="U32" s="30"/>
      <c r="V32" s="30"/>
      <c r="W32" s="30"/>
      <c r="X32" s="30"/>
    </row>
    <row r="33" spans="1:243" s="36" customFormat="1" ht="23.65" customHeight="1">
      <c r="A33" s="184"/>
      <c r="B33" s="150"/>
      <c r="C33" s="150"/>
      <c r="D33" s="592"/>
      <c r="E33" s="592"/>
      <c r="F33" s="592"/>
      <c r="G33" s="592"/>
      <c r="H33" s="592"/>
      <c r="I33" s="592"/>
      <c r="J33" s="592"/>
      <c r="K33" s="592"/>
      <c r="L33" s="592"/>
      <c r="M33" s="337"/>
      <c r="N33" s="235"/>
      <c r="O33" s="234" t="str">
        <f t="shared" ref="O33:O54" si="2">IF(M33="DIP",C33*N33,"")</f>
        <v/>
      </c>
      <c r="P33" s="236" t="str">
        <f t="shared" ref="P33:P55" si="3">IF(M33="DIE",C33*N33,"")</f>
        <v/>
      </c>
      <c r="Q33" s="45"/>
      <c r="R33" s="261"/>
      <c r="S33" s="126"/>
      <c r="T33" s="30"/>
      <c r="U33" s="30"/>
      <c r="V33" s="30"/>
      <c r="W33" s="30"/>
      <c r="X33" s="30"/>
      <c r="IH33" s="37"/>
      <c r="II33" s="38"/>
    </row>
    <row r="34" spans="1:243" s="36" customFormat="1" ht="23.65" customHeight="1">
      <c r="A34" s="184"/>
      <c r="B34" s="150"/>
      <c r="C34" s="150"/>
      <c r="D34" s="592"/>
      <c r="E34" s="592"/>
      <c r="F34" s="592"/>
      <c r="G34" s="592"/>
      <c r="H34" s="592"/>
      <c r="I34" s="592"/>
      <c r="J34" s="592"/>
      <c r="K34" s="592"/>
      <c r="L34" s="592"/>
      <c r="M34" s="337"/>
      <c r="N34" s="235"/>
      <c r="O34" s="234" t="str">
        <f t="shared" si="2"/>
        <v/>
      </c>
      <c r="P34" s="236" t="str">
        <f t="shared" si="3"/>
        <v/>
      </c>
      <c r="Q34" s="45"/>
      <c r="R34" s="261"/>
      <c r="S34" s="30"/>
      <c r="T34" s="30"/>
      <c r="U34" s="30"/>
      <c r="V34" s="30"/>
      <c r="W34" s="30"/>
      <c r="X34" s="30"/>
      <c r="IH34" s="37"/>
      <c r="II34" s="38"/>
    </row>
    <row r="35" spans="1:243" s="36" customFormat="1" ht="23.65" customHeight="1">
      <c r="A35" s="184"/>
      <c r="B35" s="150"/>
      <c r="C35" s="150"/>
      <c r="D35" s="592"/>
      <c r="E35" s="592"/>
      <c r="F35" s="592"/>
      <c r="G35" s="592"/>
      <c r="H35" s="592"/>
      <c r="I35" s="592"/>
      <c r="J35" s="592"/>
      <c r="K35" s="592"/>
      <c r="L35" s="592"/>
      <c r="M35" s="337"/>
      <c r="N35" s="235"/>
      <c r="O35" s="234" t="str">
        <f t="shared" si="2"/>
        <v/>
      </c>
      <c r="P35" s="236" t="str">
        <f t="shared" si="3"/>
        <v/>
      </c>
      <c r="Q35" s="45"/>
      <c r="R35" s="261"/>
      <c r="S35" s="30"/>
      <c r="T35" s="30"/>
      <c r="U35" s="30"/>
      <c r="V35" s="30"/>
      <c r="W35" s="30"/>
      <c r="X35" s="30"/>
      <c r="IH35" s="38"/>
      <c r="II35" s="38"/>
    </row>
    <row r="36" spans="1:243" s="36" customFormat="1" ht="23.65" customHeight="1">
      <c r="A36" s="184"/>
      <c r="B36" s="150"/>
      <c r="C36" s="150"/>
      <c r="D36" s="592"/>
      <c r="E36" s="592"/>
      <c r="F36" s="592"/>
      <c r="G36" s="592"/>
      <c r="H36" s="592"/>
      <c r="I36" s="592"/>
      <c r="J36" s="592"/>
      <c r="K36" s="592"/>
      <c r="L36" s="592"/>
      <c r="M36" s="337"/>
      <c r="N36" s="235"/>
      <c r="O36" s="234" t="str">
        <f t="shared" si="2"/>
        <v/>
      </c>
      <c r="P36" s="236" t="str">
        <f t="shared" si="3"/>
        <v/>
      </c>
      <c r="Q36" s="45"/>
      <c r="R36" s="261"/>
      <c r="S36" s="30"/>
      <c r="T36" s="30"/>
      <c r="U36" s="30"/>
      <c r="V36" s="30"/>
      <c r="W36" s="30"/>
      <c r="X36" s="30"/>
      <c r="IH36" s="38"/>
      <c r="II36" s="38"/>
    </row>
    <row r="37" spans="1:243" s="36" customFormat="1" ht="23.65" customHeight="1">
      <c r="A37" s="184"/>
      <c r="B37" s="150"/>
      <c r="C37" s="150"/>
      <c r="D37" s="592"/>
      <c r="E37" s="592"/>
      <c r="F37" s="592"/>
      <c r="G37" s="592"/>
      <c r="H37" s="592"/>
      <c r="I37" s="592"/>
      <c r="J37" s="592"/>
      <c r="K37" s="592"/>
      <c r="L37" s="592"/>
      <c r="M37" s="337"/>
      <c r="N37" s="235"/>
      <c r="O37" s="234" t="str">
        <f t="shared" si="2"/>
        <v/>
      </c>
      <c r="P37" s="236" t="str">
        <f t="shared" si="3"/>
        <v/>
      </c>
      <c r="Q37" s="45"/>
      <c r="R37" s="261"/>
      <c r="S37" s="30"/>
      <c r="T37" s="30"/>
      <c r="U37" s="30"/>
      <c r="V37" s="30"/>
      <c r="W37" s="30"/>
      <c r="X37" s="30"/>
    </row>
    <row r="38" spans="1:243" s="36" customFormat="1" ht="23.65" customHeight="1">
      <c r="A38" s="184"/>
      <c r="B38" s="150"/>
      <c r="C38" s="150"/>
      <c r="D38" s="592"/>
      <c r="E38" s="592"/>
      <c r="F38" s="592"/>
      <c r="G38" s="592"/>
      <c r="H38" s="592"/>
      <c r="I38" s="592"/>
      <c r="J38" s="592"/>
      <c r="K38" s="592"/>
      <c r="L38" s="592"/>
      <c r="M38" s="337"/>
      <c r="N38" s="235"/>
      <c r="O38" s="234" t="str">
        <f t="shared" si="2"/>
        <v/>
      </c>
      <c r="P38" s="236" t="str">
        <f t="shared" si="3"/>
        <v/>
      </c>
      <c r="Q38" s="45"/>
      <c r="R38" s="261"/>
      <c r="S38" s="30"/>
      <c r="T38" s="30"/>
      <c r="U38" s="30"/>
      <c r="V38" s="30"/>
      <c r="W38" s="30"/>
      <c r="X38" s="30"/>
      <c r="IH38" s="37"/>
      <c r="II38" s="38"/>
    </row>
    <row r="39" spans="1:243" s="36" customFormat="1" ht="23.65" customHeight="1">
      <c r="A39" s="184"/>
      <c r="B39" s="150"/>
      <c r="C39" s="150"/>
      <c r="D39" s="592"/>
      <c r="E39" s="592"/>
      <c r="F39" s="592"/>
      <c r="G39" s="592"/>
      <c r="H39" s="592"/>
      <c r="I39" s="592"/>
      <c r="J39" s="592"/>
      <c r="K39" s="592"/>
      <c r="L39" s="592"/>
      <c r="M39" s="337"/>
      <c r="N39" s="235"/>
      <c r="O39" s="234" t="str">
        <f t="shared" si="2"/>
        <v/>
      </c>
      <c r="P39" s="236" t="str">
        <f t="shared" si="3"/>
        <v/>
      </c>
      <c r="Q39" s="45"/>
      <c r="R39" s="261"/>
      <c r="S39" s="30"/>
      <c r="T39" s="30"/>
      <c r="U39" s="30"/>
      <c r="V39" s="30"/>
      <c r="W39" s="30"/>
      <c r="X39" s="30"/>
      <c r="IH39" s="38"/>
      <c r="II39" s="38"/>
    </row>
    <row r="40" spans="1:243" s="36" customFormat="1" ht="23.65" customHeight="1">
      <c r="A40" s="184"/>
      <c r="B40" s="150"/>
      <c r="C40" s="150"/>
      <c r="D40" s="592"/>
      <c r="E40" s="592"/>
      <c r="F40" s="592"/>
      <c r="G40" s="592"/>
      <c r="H40" s="592"/>
      <c r="I40" s="592"/>
      <c r="J40" s="592"/>
      <c r="K40" s="592"/>
      <c r="L40" s="592"/>
      <c r="M40" s="337"/>
      <c r="N40" s="235"/>
      <c r="O40" s="234" t="str">
        <f t="shared" si="2"/>
        <v/>
      </c>
      <c r="P40" s="236" t="str">
        <f t="shared" si="3"/>
        <v/>
      </c>
      <c r="Q40" s="45"/>
      <c r="R40" s="261"/>
      <c r="S40" s="30"/>
      <c r="T40" s="30"/>
      <c r="U40" s="30"/>
      <c r="V40" s="30"/>
      <c r="W40" s="30"/>
      <c r="X40" s="30"/>
      <c r="IH40" s="38"/>
      <c r="II40" s="38"/>
    </row>
    <row r="41" spans="1:243" s="36" customFormat="1" ht="23.65" customHeight="1">
      <c r="A41" s="184"/>
      <c r="B41" s="150"/>
      <c r="C41" s="150"/>
      <c r="D41" s="592"/>
      <c r="E41" s="592"/>
      <c r="F41" s="592"/>
      <c r="G41" s="592"/>
      <c r="H41" s="592"/>
      <c r="I41" s="592"/>
      <c r="J41" s="592"/>
      <c r="K41" s="592"/>
      <c r="L41" s="592"/>
      <c r="M41" s="337"/>
      <c r="N41" s="235"/>
      <c r="O41" s="234" t="str">
        <f t="shared" si="2"/>
        <v/>
      </c>
      <c r="P41" s="236" t="str">
        <f t="shared" si="3"/>
        <v/>
      </c>
      <c r="Q41" s="45"/>
      <c r="R41" s="261"/>
      <c r="S41" s="30"/>
      <c r="T41" s="30"/>
      <c r="U41" s="30"/>
      <c r="V41" s="30"/>
      <c r="W41" s="30"/>
      <c r="X41" s="30"/>
    </row>
    <row r="42" spans="1:243" s="36" customFormat="1" ht="23.65" customHeight="1">
      <c r="A42" s="184"/>
      <c r="B42" s="150"/>
      <c r="C42" s="150"/>
      <c r="D42" s="592"/>
      <c r="E42" s="592"/>
      <c r="F42" s="592"/>
      <c r="G42" s="592"/>
      <c r="H42" s="592"/>
      <c r="I42" s="592"/>
      <c r="J42" s="592"/>
      <c r="K42" s="592"/>
      <c r="L42" s="592"/>
      <c r="M42" s="337"/>
      <c r="N42" s="235"/>
      <c r="O42" s="234" t="str">
        <f t="shared" si="2"/>
        <v/>
      </c>
      <c r="P42" s="236" t="str">
        <f t="shared" si="3"/>
        <v/>
      </c>
      <c r="Q42" s="45"/>
      <c r="R42" s="261"/>
      <c r="S42" s="30"/>
      <c r="T42" s="30"/>
      <c r="U42" s="30"/>
      <c r="V42" s="30"/>
      <c r="W42" s="30"/>
      <c r="X42" s="30"/>
    </row>
    <row r="43" spans="1:243" s="36" customFormat="1" ht="23.65" customHeight="1">
      <c r="A43" s="184"/>
      <c r="B43" s="150"/>
      <c r="C43" s="150"/>
      <c r="D43" s="592"/>
      <c r="E43" s="592"/>
      <c r="F43" s="592"/>
      <c r="G43" s="592"/>
      <c r="H43" s="592"/>
      <c r="I43" s="592"/>
      <c r="J43" s="592"/>
      <c r="K43" s="592"/>
      <c r="L43" s="592"/>
      <c r="M43" s="337"/>
      <c r="N43" s="235"/>
      <c r="O43" s="234" t="str">
        <f t="shared" si="2"/>
        <v/>
      </c>
      <c r="P43" s="236" t="str">
        <f t="shared" si="3"/>
        <v/>
      </c>
      <c r="Q43" s="45"/>
      <c r="R43" s="261"/>
      <c r="S43" s="30"/>
      <c r="T43" s="30"/>
      <c r="U43" s="30"/>
      <c r="V43" s="30"/>
      <c r="W43" s="30"/>
      <c r="X43" s="30"/>
    </row>
    <row r="44" spans="1:243" s="36" customFormat="1" ht="23.65" customHeight="1">
      <c r="A44" s="184"/>
      <c r="B44" s="150"/>
      <c r="C44" s="150"/>
      <c r="D44" s="592"/>
      <c r="E44" s="592"/>
      <c r="F44" s="592"/>
      <c r="G44" s="592"/>
      <c r="H44" s="592"/>
      <c r="I44" s="592"/>
      <c r="J44" s="592"/>
      <c r="K44" s="592"/>
      <c r="L44" s="592"/>
      <c r="M44" s="337"/>
      <c r="N44" s="235"/>
      <c r="O44" s="234" t="str">
        <f t="shared" si="2"/>
        <v/>
      </c>
      <c r="P44" s="236" t="str">
        <f t="shared" si="3"/>
        <v/>
      </c>
      <c r="Q44" s="45"/>
      <c r="R44" s="261"/>
      <c r="S44" s="30"/>
      <c r="T44" s="30"/>
      <c r="U44" s="30"/>
      <c r="V44" s="30"/>
      <c r="W44" s="30"/>
      <c r="X44" s="30"/>
    </row>
    <row r="45" spans="1:243" s="36" customFormat="1" ht="23.65" customHeight="1">
      <c r="A45" s="184"/>
      <c r="B45" s="150"/>
      <c r="C45" s="150"/>
      <c r="D45" s="592"/>
      <c r="E45" s="592"/>
      <c r="F45" s="592"/>
      <c r="G45" s="592"/>
      <c r="H45" s="592"/>
      <c r="I45" s="592"/>
      <c r="J45" s="592"/>
      <c r="K45" s="592"/>
      <c r="L45" s="592"/>
      <c r="M45" s="337"/>
      <c r="N45" s="235"/>
      <c r="O45" s="234" t="str">
        <f t="shared" si="2"/>
        <v/>
      </c>
      <c r="P45" s="236" t="str">
        <f t="shared" si="3"/>
        <v/>
      </c>
      <c r="Q45" s="45"/>
      <c r="R45" s="261"/>
      <c r="S45" s="30"/>
      <c r="T45" s="30"/>
      <c r="U45" s="30"/>
      <c r="V45" s="30"/>
      <c r="W45" s="30"/>
      <c r="X45" s="30"/>
    </row>
    <row r="46" spans="1:243" s="36" customFormat="1" ht="23.65" customHeight="1">
      <c r="A46" s="184"/>
      <c r="B46" s="150"/>
      <c r="C46" s="150"/>
      <c r="D46" s="592"/>
      <c r="E46" s="592"/>
      <c r="F46" s="592"/>
      <c r="G46" s="592"/>
      <c r="H46" s="592"/>
      <c r="I46" s="592"/>
      <c r="J46" s="592"/>
      <c r="K46" s="592"/>
      <c r="L46" s="592"/>
      <c r="M46" s="337"/>
      <c r="N46" s="235"/>
      <c r="O46" s="234" t="str">
        <f t="shared" si="2"/>
        <v/>
      </c>
      <c r="P46" s="236" t="str">
        <f t="shared" si="3"/>
        <v/>
      </c>
      <c r="Q46" s="45"/>
      <c r="R46" s="261"/>
      <c r="S46" s="30"/>
      <c r="T46" s="30"/>
      <c r="U46" s="30"/>
      <c r="V46" s="30"/>
      <c r="W46" s="30"/>
      <c r="X46" s="30"/>
    </row>
    <row r="47" spans="1:243" s="36" customFormat="1" ht="23.65" customHeight="1">
      <c r="A47" s="184"/>
      <c r="B47" s="150"/>
      <c r="C47" s="150"/>
      <c r="D47" s="592"/>
      <c r="E47" s="592"/>
      <c r="F47" s="592"/>
      <c r="G47" s="592"/>
      <c r="H47" s="592"/>
      <c r="I47" s="592"/>
      <c r="J47" s="592"/>
      <c r="K47" s="592"/>
      <c r="L47" s="592"/>
      <c r="M47" s="337"/>
      <c r="N47" s="235"/>
      <c r="O47" s="234" t="str">
        <f t="shared" si="2"/>
        <v/>
      </c>
      <c r="P47" s="236" t="str">
        <f t="shared" si="3"/>
        <v/>
      </c>
      <c r="Q47" s="45"/>
      <c r="R47" s="261"/>
      <c r="S47" s="30"/>
      <c r="T47" s="30"/>
      <c r="U47" s="30"/>
      <c r="V47" s="30"/>
      <c r="W47" s="30"/>
      <c r="X47" s="30"/>
    </row>
    <row r="48" spans="1:243" s="36" customFormat="1" ht="23.65" customHeight="1">
      <c r="A48" s="184"/>
      <c r="B48" s="150"/>
      <c r="C48" s="150"/>
      <c r="D48" s="592"/>
      <c r="E48" s="592"/>
      <c r="F48" s="592"/>
      <c r="G48" s="592"/>
      <c r="H48" s="592"/>
      <c r="I48" s="592"/>
      <c r="J48" s="592"/>
      <c r="K48" s="592"/>
      <c r="L48" s="592"/>
      <c r="M48" s="337"/>
      <c r="N48" s="235"/>
      <c r="O48" s="234" t="str">
        <f t="shared" si="2"/>
        <v/>
      </c>
      <c r="P48" s="236" t="str">
        <f t="shared" si="3"/>
        <v/>
      </c>
      <c r="Q48" s="45"/>
      <c r="R48" s="261"/>
      <c r="S48" s="30"/>
      <c r="T48" s="30"/>
      <c r="U48" s="30"/>
      <c r="V48" s="30"/>
      <c r="W48" s="30"/>
      <c r="X48" s="30"/>
    </row>
    <row r="49" spans="1:243" s="36" customFormat="1" ht="23.65" customHeight="1">
      <c r="A49" s="184"/>
      <c r="B49" s="150"/>
      <c r="C49" s="150"/>
      <c r="D49" s="592"/>
      <c r="E49" s="592"/>
      <c r="F49" s="592"/>
      <c r="G49" s="592"/>
      <c r="H49" s="592"/>
      <c r="I49" s="592"/>
      <c r="J49" s="592"/>
      <c r="K49" s="592"/>
      <c r="L49" s="592"/>
      <c r="M49" s="337"/>
      <c r="N49" s="235"/>
      <c r="O49" s="234" t="str">
        <f t="shared" si="2"/>
        <v/>
      </c>
      <c r="P49" s="236" t="str">
        <f t="shared" si="3"/>
        <v/>
      </c>
      <c r="Q49" s="45"/>
      <c r="R49" s="261"/>
      <c r="S49" s="30"/>
      <c r="T49" s="30"/>
      <c r="U49" s="30"/>
      <c r="V49" s="30"/>
      <c r="W49" s="30"/>
      <c r="X49" s="30"/>
    </row>
    <row r="50" spans="1:243" s="36" customFormat="1" ht="23.65" customHeight="1">
      <c r="A50" s="184"/>
      <c r="B50" s="150"/>
      <c r="C50" s="150"/>
      <c r="D50" s="592"/>
      <c r="E50" s="592"/>
      <c r="F50" s="592"/>
      <c r="G50" s="592"/>
      <c r="H50" s="592"/>
      <c r="I50" s="592"/>
      <c r="J50" s="592"/>
      <c r="K50" s="592"/>
      <c r="L50" s="592"/>
      <c r="M50" s="337"/>
      <c r="N50" s="235"/>
      <c r="O50" s="234" t="str">
        <f t="shared" si="2"/>
        <v/>
      </c>
      <c r="P50" s="236" t="str">
        <f t="shared" si="3"/>
        <v/>
      </c>
      <c r="Q50" s="45"/>
      <c r="R50" s="261"/>
      <c r="S50" s="30"/>
      <c r="T50" s="30"/>
      <c r="U50" s="30"/>
      <c r="V50" s="30"/>
      <c r="W50" s="30"/>
      <c r="X50" s="30"/>
    </row>
    <row r="51" spans="1:243" s="36" customFormat="1" ht="23.65" customHeight="1">
      <c r="A51" s="184"/>
      <c r="B51" s="150"/>
      <c r="C51" s="150"/>
      <c r="D51" s="592"/>
      <c r="E51" s="592"/>
      <c r="F51" s="592"/>
      <c r="G51" s="592"/>
      <c r="H51" s="592"/>
      <c r="I51" s="592"/>
      <c r="J51" s="592"/>
      <c r="K51" s="592"/>
      <c r="L51" s="592"/>
      <c r="M51" s="337"/>
      <c r="N51" s="235"/>
      <c r="O51" s="234" t="str">
        <f t="shared" si="2"/>
        <v/>
      </c>
      <c r="P51" s="236" t="str">
        <f t="shared" si="3"/>
        <v/>
      </c>
      <c r="Q51" s="45"/>
      <c r="R51" s="261"/>
      <c r="S51" s="30"/>
      <c r="T51" s="30"/>
      <c r="U51" s="30"/>
      <c r="V51" s="30"/>
      <c r="W51" s="30"/>
      <c r="X51" s="30"/>
    </row>
    <row r="52" spans="1:243" s="36" customFormat="1" ht="23.65" customHeight="1">
      <c r="A52" s="184"/>
      <c r="B52" s="150"/>
      <c r="C52" s="150"/>
      <c r="D52" s="592"/>
      <c r="E52" s="592"/>
      <c r="F52" s="592"/>
      <c r="G52" s="592"/>
      <c r="H52" s="592"/>
      <c r="I52" s="592"/>
      <c r="J52" s="592"/>
      <c r="K52" s="592"/>
      <c r="L52" s="592"/>
      <c r="M52" s="337"/>
      <c r="N52" s="235"/>
      <c r="O52" s="234" t="str">
        <f t="shared" si="2"/>
        <v/>
      </c>
      <c r="P52" s="236" t="str">
        <f t="shared" si="3"/>
        <v/>
      </c>
      <c r="Q52" s="45"/>
      <c r="R52" s="261"/>
      <c r="S52" s="30"/>
      <c r="T52" s="30"/>
      <c r="U52" s="30"/>
      <c r="V52" s="30"/>
      <c r="W52" s="30"/>
      <c r="X52" s="30"/>
    </row>
    <row r="53" spans="1:243" s="36" customFormat="1" ht="23.65" customHeight="1">
      <c r="A53" s="184"/>
      <c r="B53" s="150"/>
      <c r="C53" s="150"/>
      <c r="D53" s="592"/>
      <c r="E53" s="592"/>
      <c r="F53" s="592"/>
      <c r="G53" s="592"/>
      <c r="H53" s="592"/>
      <c r="I53" s="592"/>
      <c r="J53" s="592"/>
      <c r="K53" s="592"/>
      <c r="L53" s="592"/>
      <c r="M53" s="337"/>
      <c r="N53" s="235"/>
      <c r="O53" s="234" t="str">
        <f t="shared" si="2"/>
        <v/>
      </c>
      <c r="P53" s="236" t="str">
        <f t="shared" si="3"/>
        <v/>
      </c>
      <c r="Q53" s="45"/>
      <c r="R53" s="261"/>
      <c r="S53" s="30"/>
      <c r="T53" s="30"/>
      <c r="U53" s="30"/>
      <c r="V53" s="30"/>
      <c r="W53" s="30"/>
      <c r="X53" s="30"/>
    </row>
    <row r="54" spans="1:243" s="36" customFormat="1" ht="23.65" customHeight="1">
      <c r="A54" s="184"/>
      <c r="B54" s="150"/>
      <c r="C54" s="150"/>
      <c r="D54" s="592"/>
      <c r="E54" s="592"/>
      <c r="F54" s="592"/>
      <c r="G54" s="592"/>
      <c r="H54" s="592"/>
      <c r="I54" s="592"/>
      <c r="J54" s="592"/>
      <c r="K54" s="592"/>
      <c r="L54" s="592"/>
      <c r="M54" s="337"/>
      <c r="N54" s="235"/>
      <c r="O54" s="234" t="str">
        <f t="shared" si="2"/>
        <v/>
      </c>
      <c r="P54" s="236" t="str">
        <f t="shared" si="3"/>
        <v/>
      </c>
      <c r="Q54" s="45"/>
      <c r="R54" s="261"/>
      <c r="S54" s="30"/>
      <c r="T54" s="30"/>
      <c r="U54" s="30"/>
      <c r="V54" s="30"/>
      <c r="W54" s="30"/>
      <c r="X54" s="30"/>
    </row>
    <row r="55" spans="1:243" s="36" customFormat="1" ht="23.65" customHeight="1">
      <c r="A55" s="184"/>
      <c r="B55" s="150"/>
      <c r="C55" s="150"/>
      <c r="D55" s="592"/>
      <c r="E55" s="592"/>
      <c r="F55" s="592"/>
      <c r="G55" s="592"/>
      <c r="H55" s="592"/>
      <c r="I55" s="592"/>
      <c r="J55" s="592"/>
      <c r="K55" s="592"/>
      <c r="L55" s="592"/>
      <c r="M55" s="337"/>
      <c r="N55" s="235"/>
      <c r="O55" s="234" t="str">
        <f t="shared" si="0"/>
        <v/>
      </c>
      <c r="P55" s="236" t="str">
        <f t="shared" si="3"/>
        <v/>
      </c>
      <c r="Q55" s="45"/>
      <c r="R55" s="261"/>
      <c r="S55" s="30"/>
      <c r="T55" s="30"/>
      <c r="U55" s="30"/>
      <c r="V55" s="30"/>
      <c r="W55" s="30"/>
      <c r="X55" s="30"/>
    </row>
    <row r="56" spans="1:243" s="36" customFormat="1" ht="23.65" customHeight="1">
      <c r="A56" s="184"/>
      <c r="B56" s="150"/>
      <c r="C56" s="150"/>
      <c r="D56" s="592"/>
      <c r="E56" s="592"/>
      <c r="F56" s="592"/>
      <c r="G56" s="592"/>
      <c r="H56" s="592"/>
      <c r="I56" s="592"/>
      <c r="J56" s="592"/>
      <c r="K56" s="592"/>
      <c r="L56" s="592"/>
      <c r="M56" s="337"/>
      <c r="N56" s="235"/>
      <c r="O56" s="234" t="str">
        <f t="shared" si="0"/>
        <v/>
      </c>
      <c r="P56" s="236" t="str">
        <f t="shared" si="1"/>
        <v/>
      </c>
      <c r="Q56" s="45"/>
      <c r="R56" s="261"/>
      <c r="S56" s="30"/>
      <c r="T56" s="30"/>
      <c r="U56" s="30"/>
      <c r="V56" s="30"/>
      <c r="W56" s="30"/>
      <c r="X56" s="30"/>
    </row>
    <row r="57" spans="1:243" s="36" customFormat="1" ht="23.65" customHeight="1">
      <c r="A57" s="184"/>
      <c r="B57" s="150"/>
      <c r="C57" s="150"/>
      <c r="D57" s="592"/>
      <c r="E57" s="592"/>
      <c r="F57" s="592"/>
      <c r="G57" s="592"/>
      <c r="H57" s="592"/>
      <c r="I57" s="592"/>
      <c r="J57" s="592"/>
      <c r="K57" s="592"/>
      <c r="L57" s="592"/>
      <c r="M57" s="337"/>
      <c r="N57" s="235"/>
      <c r="O57" s="234" t="str">
        <f t="shared" si="0"/>
        <v/>
      </c>
      <c r="P57" s="236" t="str">
        <f t="shared" si="1"/>
        <v/>
      </c>
      <c r="Q57" s="45"/>
      <c r="R57" s="261"/>
      <c r="S57" s="30"/>
      <c r="T57" s="30"/>
      <c r="U57" s="30"/>
      <c r="V57" s="30"/>
      <c r="W57" s="30"/>
      <c r="X57" s="30"/>
    </row>
    <row r="58" spans="1:243" s="39" customFormat="1" ht="6" customHeight="1">
      <c r="A58" s="270"/>
      <c r="B58" s="14"/>
      <c r="C58" s="14"/>
      <c r="D58" s="14"/>
      <c r="E58" s="1"/>
      <c r="F58" s="1"/>
      <c r="G58" s="1"/>
      <c r="H58" s="1"/>
      <c r="I58" s="1"/>
      <c r="J58" s="1"/>
      <c r="K58" s="14"/>
      <c r="L58" s="14"/>
      <c r="M58" s="14"/>
      <c r="N58" s="14"/>
      <c r="O58"/>
      <c r="P58" s="198"/>
      <c r="Q58" s="1"/>
      <c r="R58" s="281"/>
      <c r="S58" s="31"/>
      <c r="T58" s="31"/>
      <c r="U58" s="31"/>
      <c r="V58" s="31"/>
      <c r="W58" s="31"/>
      <c r="X58" s="31"/>
    </row>
    <row r="59" spans="1:243" s="35" customFormat="1" ht="21" customHeight="1">
      <c r="A59" s="277"/>
      <c r="B59" s="580" t="s">
        <v>72</v>
      </c>
      <c r="C59" s="581"/>
      <c r="D59" s="581"/>
      <c r="E59" s="581"/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2"/>
      <c r="R59" s="290"/>
      <c r="S59" s="34"/>
      <c r="T59" s="34"/>
      <c r="U59" s="34"/>
      <c r="V59" s="34"/>
      <c r="W59" s="34"/>
      <c r="X59" s="34"/>
    </row>
    <row r="60" spans="1:243" s="36" customFormat="1" ht="12.75" customHeight="1">
      <c r="A60" s="270"/>
      <c r="B60" s="26" t="str">
        <f>'5-TRAN'!B61:E61</f>
        <v>FAPESP, AGOSTO DE 2015</v>
      </c>
      <c r="C60" s="3"/>
      <c r="D60" s="3"/>
      <c r="E60" s="20"/>
      <c r="F60" s="20"/>
      <c r="G60" s="20"/>
      <c r="H60" s="20"/>
      <c r="I60" s="20"/>
      <c r="J60" s="20"/>
      <c r="K60" s="3"/>
      <c r="L60" s="3"/>
      <c r="M60" s="3"/>
      <c r="N60" s="3"/>
      <c r="O60" s="107"/>
      <c r="P60" s="107"/>
      <c r="Q60" s="107">
        <v>1</v>
      </c>
      <c r="R60" s="280"/>
      <c r="S60" s="30"/>
      <c r="T60" s="30"/>
      <c r="U60" s="30"/>
      <c r="V60" s="30"/>
      <c r="W60" s="30"/>
      <c r="X60" s="30"/>
    </row>
    <row r="61" spans="1:243" s="48" customFormat="1" ht="18">
      <c r="A61" s="182"/>
      <c r="B61" s="242" t="str">
        <f>B6</f>
        <v>6- DESPESAS COM DIÁRIAS NO PAÍS E NO EXTERIOR</v>
      </c>
      <c r="C61" s="59"/>
      <c r="D61" s="59"/>
      <c r="J61" s="59"/>
      <c r="R61" s="182"/>
    </row>
    <row r="62" spans="1:243" s="35" customFormat="1" ht="31.5" customHeight="1">
      <c r="A62" s="277"/>
      <c r="B62" s="224" t="s">
        <v>1</v>
      </c>
      <c r="C62" s="224" t="s">
        <v>7</v>
      </c>
      <c r="D62" s="613" t="s">
        <v>8</v>
      </c>
      <c r="E62" s="613"/>
      <c r="F62" s="613"/>
      <c r="G62" s="613"/>
      <c r="H62" s="613"/>
      <c r="I62" s="613"/>
      <c r="J62" s="613"/>
      <c r="K62" s="613"/>
      <c r="L62" s="613"/>
      <c r="M62" s="237" t="s">
        <v>135</v>
      </c>
      <c r="N62" s="225" t="s">
        <v>3</v>
      </c>
      <c r="O62" s="317" t="s">
        <v>121</v>
      </c>
      <c r="P62" s="317" t="s">
        <v>123</v>
      </c>
      <c r="Q62" s="224" t="s">
        <v>2</v>
      </c>
      <c r="R62" s="290"/>
      <c r="S62" s="34"/>
      <c r="T62" s="34"/>
      <c r="U62" s="34"/>
      <c r="V62" s="34"/>
      <c r="W62" s="34"/>
      <c r="X62" s="34"/>
    </row>
    <row r="63" spans="1:243" s="36" customFormat="1" ht="23.65" customHeight="1">
      <c r="A63" s="184"/>
      <c r="B63" s="150"/>
      <c r="C63" s="150"/>
      <c r="D63" s="592"/>
      <c r="E63" s="592"/>
      <c r="F63" s="592"/>
      <c r="G63" s="592"/>
      <c r="H63" s="592"/>
      <c r="I63" s="592"/>
      <c r="J63" s="592"/>
      <c r="K63" s="592"/>
      <c r="L63" s="592"/>
      <c r="M63" s="199"/>
      <c r="N63" s="235"/>
      <c r="O63" s="234" t="str">
        <f t="shared" ref="O63:O103" si="4">IF(M63="DIP",C63*N63,"")</f>
        <v/>
      </c>
      <c r="P63" s="236" t="str">
        <f t="shared" ref="P63:P103" si="5">IF(M63="DIE",C63*N63,"")</f>
        <v/>
      </c>
      <c r="Q63" s="45"/>
      <c r="R63" s="261"/>
      <c r="S63" s="30"/>
      <c r="T63" s="30"/>
      <c r="U63" s="30"/>
      <c r="V63" s="30"/>
      <c r="W63" s="30"/>
      <c r="X63" s="30"/>
      <c r="IH63" s="37"/>
      <c r="II63" s="38"/>
    </row>
    <row r="64" spans="1:243" s="36" customFormat="1" ht="23.65" customHeight="1">
      <c r="A64" s="184"/>
      <c r="B64" s="150"/>
      <c r="C64" s="150"/>
      <c r="D64" s="592"/>
      <c r="E64" s="592"/>
      <c r="F64" s="592"/>
      <c r="G64" s="592"/>
      <c r="H64" s="592"/>
      <c r="I64" s="592"/>
      <c r="J64" s="592"/>
      <c r="K64" s="592"/>
      <c r="L64" s="592"/>
      <c r="M64" s="199"/>
      <c r="N64" s="235"/>
      <c r="O64" s="234" t="str">
        <f t="shared" si="4"/>
        <v/>
      </c>
      <c r="P64" s="236" t="str">
        <f t="shared" si="5"/>
        <v/>
      </c>
      <c r="Q64" s="45"/>
      <c r="R64" s="261"/>
      <c r="S64" s="30"/>
      <c r="T64" s="30"/>
      <c r="U64" s="30"/>
      <c r="V64" s="30"/>
      <c r="W64" s="30"/>
      <c r="X64" s="30"/>
      <c r="IH64" s="37"/>
      <c r="II64" s="38"/>
    </row>
    <row r="65" spans="1:243" s="36" customFormat="1" ht="23.65" customHeight="1">
      <c r="A65" s="184"/>
      <c r="B65" s="150"/>
      <c r="C65" s="150"/>
      <c r="D65" s="592"/>
      <c r="E65" s="592"/>
      <c r="F65" s="592"/>
      <c r="G65" s="592"/>
      <c r="H65" s="592"/>
      <c r="I65" s="592"/>
      <c r="J65" s="592"/>
      <c r="K65" s="592"/>
      <c r="L65" s="592"/>
      <c r="M65" s="199"/>
      <c r="N65" s="235"/>
      <c r="O65" s="234" t="str">
        <f t="shared" si="4"/>
        <v/>
      </c>
      <c r="P65" s="236" t="str">
        <f t="shared" si="5"/>
        <v/>
      </c>
      <c r="Q65" s="45"/>
      <c r="R65" s="261"/>
      <c r="S65" s="30"/>
      <c r="T65" s="30"/>
      <c r="U65" s="30"/>
      <c r="V65" s="30"/>
      <c r="W65" s="30"/>
      <c r="X65" s="30"/>
      <c r="IH65" s="38"/>
      <c r="II65" s="38"/>
    </row>
    <row r="66" spans="1:243" s="36" customFormat="1" ht="23.65" customHeight="1">
      <c r="A66" s="184"/>
      <c r="B66" s="150"/>
      <c r="C66" s="150"/>
      <c r="D66" s="592"/>
      <c r="E66" s="592"/>
      <c r="F66" s="592"/>
      <c r="G66" s="592"/>
      <c r="H66" s="592"/>
      <c r="I66" s="592"/>
      <c r="J66" s="592"/>
      <c r="K66" s="592"/>
      <c r="L66" s="592"/>
      <c r="M66" s="199"/>
      <c r="N66" s="235"/>
      <c r="O66" s="234" t="str">
        <f t="shared" si="4"/>
        <v/>
      </c>
      <c r="P66" s="236" t="str">
        <f t="shared" si="5"/>
        <v/>
      </c>
      <c r="Q66" s="45"/>
      <c r="R66" s="261"/>
      <c r="S66" s="30"/>
      <c r="T66" s="30"/>
      <c r="U66" s="30"/>
      <c r="V66" s="30"/>
      <c r="W66" s="30"/>
      <c r="X66" s="30"/>
      <c r="IH66" s="38"/>
      <c r="II66" s="38"/>
    </row>
    <row r="67" spans="1:243" s="36" customFormat="1" ht="23.65" customHeight="1">
      <c r="A67" s="184"/>
      <c r="B67" s="150"/>
      <c r="C67" s="150"/>
      <c r="D67" s="592"/>
      <c r="E67" s="592"/>
      <c r="F67" s="592"/>
      <c r="G67" s="592"/>
      <c r="H67" s="592"/>
      <c r="I67" s="592"/>
      <c r="J67" s="592"/>
      <c r="K67" s="592"/>
      <c r="L67" s="592"/>
      <c r="M67" s="199"/>
      <c r="N67" s="235"/>
      <c r="O67" s="234" t="str">
        <f t="shared" si="4"/>
        <v/>
      </c>
      <c r="P67" s="236" t="str">
        <f t="shared" si="5"/>
        <v/>
      </c>
      <c r="Q67" s="45"/>
      <c r="R67" s="261"/>
      <c r="S67" s="30"/>
      <c r="T67" s="30"/>
      <c r="U67" s="30"/>
      <c r="V67" s="30"/>
      <c r="W67" s="30"/>
      <c r="X67" s="30"/>
    </row>
    <row r="68" spans="1:243" s="36" customFormat="1" ht="23.65" customHeight="1">
      <c r="A68" s="184"/>
      <c r="B68" s="150"/>
      <c r="C68" s="150"/>
      <c r="D68" s="592"/>
      <c r="E68" s="592"/>
      <c r="F68" s="592"/>
      <c r="G68" s="592"/>
      <c r="H68" s="592"/>
      <c r="I68" s="592"/>
      <c r="J68" s="592"/>
      <c r="K68" s="592"/>
      <c r="L68" s="592"/>
      <c r="M68" s="199"/>
      <c r="N68" s="235"/>
      <c r="O68" s="234" t="str">
        <f t="shared" si="4"/>
        <v/>
      </c>
      <c r="P68" s="236" t="str">
        <f t="shared" si="5"/>
        <v/>
      </c>
      <c r="Q68" s="45"/>
      <c r="R68" s="261"/>
      <c r="S68" s="30"/>
      <c r="T68" s="30"/>
      <c r="U68" s="30"/>
      <c r="V68" s="30"/>
      <c r="W68" s="30"/>
      <c r="X68" s="30"/>
    </row>
    <row r="69" spans="1:243" s="36" customFormat="1" ht="23.65" customHeight="1">
      <c r="A69" s="184"/>
      <c r="B69" s="150"/>
      <c r="C69" s="150"/>
      <c r="D69" s="592"/>
      <c r="E69" s="592"/>
      <c r="F69" s="592"/>
      <c r="G69" s="592"/>
      <c r="H69" s="592"/>
      <c r="I69" s="592"/>
      <c r="J69" s="592"/>
      <c r="K69" s="592"/>
      <c r="L69" s="592"/>
      <c r="M69" s="199"/>
      <c r="N69" s="235"/>
      <c r="O69" s="234" t="str">
        <f t="shared" si="4"/>
        <v/>
      </c>
      <c r="P69" s="236" t="str">
        <f t="shared" si="5"/>
        <v/>
      </c>
      <c r="Q69" s="45"/>
      <c r="R69" s="261"/>
      <c r="S69" s="30"/>
      <c r="T69" s="30"/>
      <c r="U69" s="30"/>
      <c r="V69" s="30"/>
      <c r="W69" s="30"/>
      <c r="X69" s="30"/>
    </row>
    <row r="70" spans="1:243" s="36" customFormat="1" ht="23.65" customHeight="1">
      <c r="A70" s="184"/>
      <c r="B70" s="150"/>
      <c r="C70" s="150"/>
      <c r="D70" s="592"/>
      <c r="E70" s="592"/>
      <c r="F70" s="592"/>
      <c r="G70" s="592"/>
      <c r="H70" s="592"/>
      <c r="I70" s="592"/>
      <c r="J70" s="592"/>
      <c r="K70" s="592"/>
      <c r="L70" s="592"/>
      <c r="M70" s="199"/>
      <c r="N70" s="235"/>
      <c r="O70" s="234" t="str">
        <f t="shared" si="4"/>
        <v/>
      </c>
      <c r="P70" s="236" t="str">
        <f t="shared" si="5"/>
        <v/>
      </c>
      <c r="Q70" s="45"/>
      <c r="R70" s="261"/>
      <c r="S70" s="30"/>
      <c r="T70" s="30"/>
      <c r="U70" s="30"/>
      <c r="V70" s="30"/>
      <c r="W70" s="30"/>
      <c r="X70" s="30"/>
    </row>
    <row r="71" spans="1:243" s="36" customFormat="1" ht="23.65" customHeight="1">
      <c r="A71" s="184"/>
      <c r="B71" s="150"/>
      <c r="C71" s="150"/>
      <c r="D71" s="592"/>
      <c r="E71" s="592"/>
      <c r="F71" s="592"/>
      <c r="G71" s="592"/>
      <c r="H71" s="592"/>
      <c r="I71" s="592"/>
      <c r="J71" s="592"/>
      <c r="K71" s="592"/>
      <c r="L71" s="592"/>
      <c r="M71" s="199"/>
      <c r="N71" s="235"/>
      <c r="O71" s="234" t="str">
        <f t="shared" si="4"/>
        <v/>
      </c>
      <c r="P71" s="236" t="str">
        <f t="shared" si="5"/>
        <v/>
      </c>
      <c r="Q71" s="45"/>
      <c r="R71" s="261"/>
      <c r="S71" s="30"/>
      <c r="T71" s="30"/>
      <c r="U71" s="30"/>
      <c r="V71" s="30"/>
      <c r="W71" s="30"/>
      <c r="X71" s="30"/>
    </row>
    <row r="72" spans="1:243" s="36" customFormat="1" ht="23.65" customHeight="1">
      <c r="A72" s="184"/>
      <c r="B72" s="150"/>
      <c r="C72" s="150"/>
      <c r="D72" s="592"/>
      <c r="E72" s="592"/>
      <c r="F72" s="592"/>
      <c r="G72" s="592"/>
      <c r="H72" s="592"/>
      <c r="I72" s="592"/>
      <c r="J72" s="592"/>
      <c r="K72" s="592"/>
      <c r="L72" s="592"/>
      <c r="M72" s="199"/>
      <c r="N72" s="235"/>
      <c r="O72" s="234" t="str">
        <f t="shared" si="4"/>
        <v/>
      </c>
      <c r="P72" s="236" t="str">
        <f t="shared" si="5"/>
        <v/>
      </c>
      <c r="Q72" s="45"/>
      <c r="R72" s="261"/>
      <c r="S72" s="30"/>
      <c r="T72" s="30"/>
      <c r="U72" s="30"/>
      <c r="V72" s="30"/>
      <c r="W72" s="30"/>
      <c r="X72" s="30"/>
    </row>
    <row r="73" spans="1:243" s="36" customFormat="1" ht="23.65" customHeight="1">
      <c r="A73" s="184"/>
      <c r="B73" s="150"/>
      <c r="C73" s="150"/>
      <c r="D73" s="592"/>
      <c r="E73" s="592"/>
      <c r="F73" s="592"/>
      <c r="G73" s="592"/>
      <c r="H73" s="592"/>
      <c r="I73" s="592"/>
      <c r="J73" s="592"/>
      <c r="K73" s="592"/>
      <c r="L73" s="592"/>
      <c r="M73" s="258"/>
      <c r="N73" s="235"/>
      <c r="O73" s="234" t="str">
        <f t="shared" ref="O73:O84" si="6">IF(M73="DIP",C73*N73,"")</f>
        <v/>
      </c>
      <c r="P73" s="236" t="str">
        <f t="shared" ref="P73:P84" si="7">IF(M73="DIE",C73*N73,"")</f>
        <v/>
      </c>
      <c r="Q73" s="45"/>
      <c r="R73" s="261"/>
      <c r="S73" s="30"/>
      <c r="T73" s="30"/>
      <c r="U73" s="30"/>
      <c r="V73" s="30"/>
      <c r="W73" s="30"/>
      <c r="X73" s="30"/>
      <c r="IH73" s="37"/>
      <c r="II73" s="38"/>
    </row>
    <row r="74" spans="1:243" s="36" customFormat="1" ht="23.65" customHeight="1">
      <c r="A74" s="184"/>
      <c r="B74" s="150"/>
      <c r="C74" s="150"/>
      <c r="D74" s="592"/>
      <c r="E74" s="592"/>
      <c r="F74" s="592"/>
      <c r="G74" s="592"/>
      <c r="H74" s="592"/>
      <c r="I74" s="592"/>
      <c r="J74" s="592"/>
      <c r="K74" s="592"/>
      <c r="L74" s="592"/>
      <c r="M74" s="258"/>
      <c r="N74" s="235"/>
      <c r="O74" s="234" t="str">
        <f t="shared" si="6"/>
        <v/>
      </c>
      <c r="P74" s="236" t="str">
        <f t="shared" si="7"/>
        <v/>
      </c>
      <c r="Q74" s="45"/>
      <c r="R74" s="261"/>
      <c r="S74" s="30"/>
      <c r="T74" s="30"/>
      <c r="U74" s="30"/>
      <c r="V74" s="30"/>
      <c r="W74" s="30"/>
      <c r="X74" s="30"/>
      <c r="IH74" s="38"/>
      <c r="II74" s="38"/>
    </row>
    <row r="75" spans="1:243" s="36" customFormat="1" ht="23.65" customHeight="1">
      <c r="A75" s="184"/>
      <c r="B75" s="150"/>
      <c r="C75" s="150"/>
      <c r="D75" s="592"/>
      <c r="E75" s="592"/>
      <c r="F75" s="592"/>
      <c r="G75" s="592"/>
      <c r="H75" s="592"/>
      <c r="I75" s="592"/>
      <c r="J75" s="592"/>
      <c r="K75" s="592"/>
      <c r="L75" s="592"/>
      <c r="M75" s="258"/>
      <c r="N75" s="235"/>
      <c r="O75" s="234" t="str">
        <f t="shared" si="6"/>
        <v/>
      </c>
      <c r="P75" s="236" t="str">
        <f t="shared" si="7"/>
        <v/>
      </c>
      <c r="Q75" s="45"/>
      <c r="R75" s="261"/>
      <c r="S75" s="30"/>
      <c r="T75" s="30"/>
      <c r="U75" s="30"/>
      <c r="V75" s="30"/>
      <c r="W75" s="30"/>
      <c r="X75" s="30"/>
      <c r="IH75" s="38"/>
      <c r="II75" s="38"/>
    </row>
    <row r="76" spans="1:243" s="36" customFormat="1" ht="23.65" customHeight="1">
      <c r="A76" s="184"/>
      <c r="B76" s="150"/>
      <c r="C76" s="150"/>
      <c r="D76" s="592"/>
      <c r="E76" s="592"/>
      <c r="F76" s="592"/>
      <c r="G76" s="592"/>
      <c r="H76" s="592"/>
      <c r="I76" s="592"/>
      <c r="J76" s="592"/>
      <c r="K76" s="592"/>
      <c r="L76" s="592"/>
      <c r="M76" s="258"/>
      <c r="N76" s="235"/>
      <c r="O76" s="234" t="str">
        <f t="shared" si="6"/>
        <v/>
      </c>
      <c r="P76" s="236" t="str">
        <f t="shared" si="7"/>
        <v/>
      </c>
      <c r="Q76" s="45"/>
      <c r="R76" s="261"/>
      <c r="S76" s="30"/>
      <c r="T76" s="30"/>
      <c r="U76" s="30"/>
      <c r="V76" s="30"/>
      <c r="W76" s="30"/>
      <c r="X76" s="30"/>
    </row>
    <row r="77" spans="1:243" s="36" customFormat="1" ht="23.65" customHeight="1">
      <c r="A77" s="184"/>
      <c r="B77" s="150"/>
      <c r="C77" s="150"/>
      <c r="D77" s="592"/>
      <c r="E77" s="592"/>
      <c r="F77" s="592"/>
      <c r="G77" s="592"/>
      <c r="H77" s="592"/>
      <c r="I77" s="592"/>
      <c r="J77" s="592"/>
      <c r="K77" s="592"/>
      <c r="L77" s="592"/>
      <c r="M77" s="258"/>
      <c r="N77" s="235"/>
      <c r="O77" s="234" t="str">
        <f t="shared" si="6"/>
        <v/>
      </c>
      <c r="P77" s="236" t="str">
        <f t="shared" si="7"/>
        <v/>
      </c>
      <c r="Q77" s="45"/>
      <c r="R77" s="261"/>
      <c r="S77" s="30"/>
      <c r="T77" s="30"/>
      <c r="U77" s="30"/>
      <c r="V77" s="30"/>
      <c r="W77" s="30"/>
      <c r="X77" s="30"/>
      <c r="IH77" s="38"/>
      <c r="II77" s="38"/>
    </row>
    <row r="78" spans="1:243" s="36" customFormat="1" ht="23.65" customHeight="1">
      <c r="A78" s="184"/>
      <c r="B78" s="150"/>
      <c r="C78" s="150"/>
      <c r="D78" s="592"/>
      <c r="E78" s="592"/>
      <c r="F78" s="592"/>
      <c r="G78" s="592"/>
      <c r="H78" s="592"/>
      <c r="I78" s="592"/>
      <c r="J78" s="592"/>
      <c r="K78" s="592"/>
      <c r="L78" s="592"/>
      <c r="M78" s="258"/>
      <c r="N78" s="235"/>
      <c r="O78" s="234" t="str">
        <f t="shared" si="6"/>
        <v/>
      </c>
      <c r="P78" s="236" t="str">
        <f t="shared" si="7"/>
        <v/>
      </c>
      <c r="Q78" s="45"/>
      <c r="R78" s="261"/>
      <c r="S78" s="30"/>
      <c r="T78" s="30"/>
      <c r="U78" s="30"/>
      <c r="V78" s="30"/>
      <c r="W78" s="30"/>
      <c r="X78" s="30"/>
    </row>
    <row r="79" spans="1:243" s="36" customFormat="1" ht="23.65" customHeight="1">
      <c r="A79" s="184"/>
      <c r="B79" s="150"/>
      <c r="C79" s="150"/>
      <c r="D79" s="592"/>
      <c r="E79" s="592"/>
      <c r="F79" s="592"/>
      <c r="G79" s="592"/>
      <c r="H79" s="592"/>
      <c r="I79" s="592"/>
      <c r="J79" s="592"/>
      <c r="K79" s="592"/>
      <c r="L79" s="592"/>
      <c r="M79" s="258"/>
      <c r="N79" s="235"/>
      <c r="O79" s="234" t="str">
        <f t="shared" si="6"/>
        <v/>
      </c>
      <c r="P79" s="236" t="str">
        <f t="shared" si="7"/>
        <v/>
      </c>
      <c r="Q79" s="45"/>
      <c r="R79" s="261"/>
      <c r="S79" s="30"/>
      <c r="T79" s="30"/>
      <c r="U79" s="30"/>
      <c r="V79" s="30"/>
      <c r="W79" s="30"/>
      <c r="X79" s="30"/>
    </row>
    <row r="80" spans="1:243" s="36" customFormat="1" ht="23.65" customHeight="1">
      <c r="A80" s="184"/>
      <c r="B80" s="150"/>
      <c r="C80" s="150"/>
      <c r="D80" s="592"/>
      <c r="E80" s="592"/>
      <c r="F80" s="592"/>
      <c r="G80" s="592"/>
      <c r="H80" s="592"/>
      <c r="I80" s="592"/>
      <c r="J80" s="592"/>
      <c r="K80" s="592"/>
      <c r="L80" s="592"/>
      <c r="M80" s="258"/>
      <c r="N80" s="235"/>
      <c r="O80" s="234" t="str">
        <f t="shared" si="6"/>
        <v/>
      </c>
      <c r="P80" s="236" t="str">
        <f t="shared" si="7"/>
        <v/>
      </c>
      <c r="Q80" s="45"/>
      <c r="R80" s="261"/>
      <c r="S80" s="30"/>
      <c r="T80" s="30"/>
      <c r="U80" s="30"/>
      <c r="V80" s="30"/>
      <c r="W80" s="30"/>
      <c r="X80" s="30"/>
    </row>
    <row r="81" spans="1:24" s="36" customFormat="1" ht="23.65" customHeight="1">
      <c r="A81" s="184"/>
      <c r="B81" s="150"/>
      <c r="C81" s="150"/>
      <c r="D81" s="592"/>
      <c r="E81" s="592"/>
      <c r="F81" s="592"/>
      <c r="G81" s="592"/>
      <c r="H81" s="592"/>
      <c r="I81" s="592"/>
      <c r="J81" s="592"/>
      <c r="K81" s="592"/>
      <c r="L81" s="592"/>
      <c r="M81" s="258"/>
      <c r="N81" s="235"/>
      <c r="O81" s="234" t="str">
        <f t="shared" si="6"/>
        <v/>
      </c>
      <c r="P81" s="236" t="str">
        <f t="shared" si="7"/>
        <v/>
      </c>
      <c r="Q81" s="45"/>
      <c r="R81" s="261"/>
      <c r="S81" s="30"/>
      <c r="T81" s="30"/>
      <c r="U81" s="30"/>
      <c r="V81" s="30"/>
      <c r="W81" s="30"/>
      <c r="X81" s="30"/>
    </row>
    <row r="82" spans="1:24" s="36" customFormat="1" ht="23.65" customHeight="1">
      <c r="A82" s="184"/>
      <c r="B82" s="150"/>
      <c r="C82" s="150"/>
      <c r="D82" s="592"/>
      <c r="E82" s="592"/>
      <c r="F82" s="592"/>
      <c r="G82" s="592"/>
      <c r="H82" s="592"/>
      <c r="I82" s="592"/>
      <c r="J82" s="592"/>
      <c r="K82" s="592"/>
      <c r="L82" s="592"/>
      <c r="M82" s="258"/>
      <c r="N82" s="235"/>
      <c r="O82" s="234" t="str">
        <f t="shared" si="6"/>
        <v/>
      </c>
      <c r="P82" s="236" t="str">
        <f t="shared" si="7"/>
        <v/>
      </c>
      <c r="Q82" s="45"/>
      <c r="R82" s="261"/>
      <c r="S82" s="30"/>
      <c r="T82" s="30"/>
      <c r="U82" s="30"/>
      <c r="V82" s="30"/>
      <c r="W82" s="30"/>
      <c r="X82" s="30"/>
    </row>
    <row r="83" spans="1:24" s="36" customFormat="1" ht="23.65" customHeight="1">
      <c r="A83" s="184"/>
      <c r="B83" s="150"/>
      <c r="C83" s="150"/>
      <c r="D83" s="592"/>
      <c r="E83" s="592"/>
      <c r="F83" s="592"/>
      <c r="G83" s="592"/>
      <c r="H83" s="592"/>
      <c r="I83" s="592"/>
      <c r="J83" s="592"/>
      <c r="K83" s="592"/>
      <c r="L83" s="592"/>
      <c r="M83" s="258"/>
      <c r="N83" s="235"/>
      <c r="O83" s="234" t="str">
        <f t="shared" si="6"/>
        <v/>
      </c>
      <c r="P83" s="236" t="str">
        <f t="shared" si="7"/>
        <v/>
      </c>
      <c r="Q83" s="45"/>
      <c r="R83" s="261"/>
      <c r="S83" s="30"/>
      <c r="T83" s="30"/>
      <c r="U83" s="30"/>
      <c r="V83" s="30"/>
      <c r="W83" s="30"/>
      <c r="X83" s="30"/>
    </row>
    <row r="84" spans="1:24" s="36" customFormat="1" ht="23.65" customHeight="1">
      <c r="A84" s="184"/>
      <c r="B84" s="150"/>
      <c r="C84" s="150"/>
      <c r="D84" s="592"/>
      <c r="E84" s="592"/>
      <c r="F84" s="592"/>
      <c r="G84" s="592"/>
      <c r="H84" s="592"/>
      <c r="I84" s="592"/>
      <c r="J84" s="592"/>
      <c r="K84" s="592"/>
      <c r="L84" s="592"/>
      <c r="M84" s="258"/>
      <c r="N84" s="235"/>
      <c r="O84" s="234" t="str">
        <f t="shared" si="6"/>
        <v/>
      </c>
      <c r="P84" s="236" t="str">
        <f t="shared" si="7"/>
        <v/>
      </c>
      <c r="Q84" s="45"/>
      <c r="R84" s="261"/>
      <c r="S84" s="30"/>
      <c r="T84" s="30"/>
      <c r="U84" s="30"/>
      <c r="V84" s="30"/>
      <c r="W84" s="30"/>
      <c r="X84" s="30"/>
    </row>
    <row r="85" spans="1:24" s="36" customFormat="1" ht="23.65" customHeight="1">
      <c r="A85" s="184"/>
      <c r="B85" s="150"/>
      <c r="C85" s="150"/>
      <c r="D85" s="592"/>
      <c r="E85" s="592"/>
      <c r="F85" s="592"/>
      <c r="G85" s="592"/>
      <c r="H85" s="592"/>
      <c r="I85" s="592"/>
      <c r="J85" s="592"/>
      <c r="K85" s="592"/>
      <c r="L85" s="592"/>
      <c r="M85" s="199"/>
      <c r="N85" s="235"/>
      <c r="O85" s="234" t="str">
        <f t="shared" si="4"/>
        <v/>
      </c>
      <c r="P85" s="236" t="str">
        <f t="shared" si="5"/>
        <v/>
      </c>
      <c r="Q85" s="45"/>
      <c r="R85" s="261"/>
      <c r="S85" s="30"/>
      <c r="T85" s="30"/>
      <c r="U85" s="30"/>
      <c r="V85" s="30"/>
      <c r="W85" s="30"/>
      <c r="X85" s="30"/>
    </row>
    <row r="86" spans="1:24" s="36" customFormat="1" ht="23.65" customHeight="1">
      <c r="A86" s="184"/>
      <c r="B86" s="150"/>
      <c r="C86" s="150"/>
      <c r="D86" s="592"/>
      <c r="E86" s="592"/>
      <c r="F86" s="592"/>
      <c r="G86" s="592"/>
      <c r="H86" s="592"/>
      <c r="I86" s="592"/>
      <c r="J86" s="592"/>
      <c r="K86" s="592"/>
      <c r="L86" s="592"/>
      <c r="M86" s="199"/>
      <c r="N86" s="235"/>
      <c r="O86" s="234" t="str">
        <f t="shared" si="4"/>
        <v/>
      </c>
      <c r="P86" s="236" t="str">
        <f t="shared" si="5"/>
        <v/>
      </c>
      <c r="Q86" s="45"/>
      <c r="R86" s="261"/>
      <c r="S86" s="30"/>
      <c r="T86" s="30"/>
      <c r="U86" s="30"/>
      <c r="V86" s="30"/>
      <c r="W86" s="30"/>
      <c r="X86" s="30"/>
    </row>
    <row r="87" spans="1:24" s="36" customFormat="1" ht="23.65" customHeight="1">
      <c r="A87" s="184"/>
      <c r="B87" s="150"/>
      <c r="C87" s="150"/>
      <c r="D87" s="592"/>
      <c r="E87" s="592"/>
      <c r="F87" s="592"/>
      <c r="G87" s="592"/>
      <c r="H87" s="592"/>
      <c r="I87" s="592"/>
      <c r="J87" s="592"/>
      <c r="K87" s="592"/>
      <c r="L87" s="592"/>
      <c r="M87" s="199"/>
      <c r="N87" s="235"/>
      <c r="O87" s="234" t="str">
        <f t="shared" si="4"/>
        <v/>
      </c>
      <c r="P87" s="236" t="str">
        <f t="shared" si="5"/>
        <v/>
      </c>
      <c r="Q87" s="45"/>
      <c r="R87" s="261"/>
      <c r="S87" s="30"/>
      <c r="T87" s="30"/>
      <c r="U87" s="30"/>
      <c r="V87" s="30"/>
      <c r="W87" s="30"/>
      <c r="X87" s="30"/>
    </row>
    <row r="88" spans="1:24" s="36" customFormat="1" ht="23.65" customHeight="1">
      <c r="A88" s="184"/>
      <c r="B88" s="150"/>
      <c r="C88" s="150"/>
      <c r="D88" s="592"/>
      <c r="E88" s="592"/>
      <c r="F88" s="592"/>
      <c r="G88" s="592"/>
      <c r="H88" s="592"/>
      <c r="I88" s="592"/>
      <c r="J88" s="592"/>
      <c r="K88" s="592"/>
      <c r="L88" s="592"/>
      <c r="M88" s="199"/>
      <c r="N88" s="235"/>
      <c r="O88" s="234" t="str">
        <f t="shared" si="4"/>
        <v/>
      </c>
      <c r="P88" s="236" t="str">
        <f t="shared" si="5"/>
        <v/>
      </c>
      <c r="Q88" s="45"/>
      <c r="R88" s="261"/>
      <c r="S88" s="30"/>
      <c r="T88" s="30"/>
      <c r="U88" s="30"/>
      <c r="V88" s="30"/>
      <c r="W88" s="30"/>
      <c r="X88" s="30"/>
    </row>
    <row r="89" spans="1:24" s="36" customFormat="1" ht="23.65" customHeight="1">
      <c r="A89" s="184"/>
      <c r="B89" s="150"/>
      <c r="C89" s="150"/>
      <c r="D89" s="592"/>
      <c r="E89" s="592"/>
      <c r="F89" s="592"/>
      <c r="G89" s="592"/>
      <c r="H89" s="592"/>
      <c r="I89" s="592"/>
      <c r="J89" s="592"/>
      <c r="K89" s="592"/>
      <c r="L89" s="592"/>
      <c r="M89" s="199"/>
      <c r="N89" s="235"/>
      <c r="O89" s="234" t="str">
        <f t="shared" si="4"/>
        <v/>
      </c>
      <c r="P89" s="236" t="str">
        <f t="shared" si="5"/>
        <v/>
      </c>
      <c r="Q89" s="45"/>
      <c r="R89" s="261"/>
      <c r="S89" s="30"/>
      <c r="T89" s="30"/>
      <c r="U89" s="30"/>
      <c r="V89" s="30"/>
      <c r="W89" s="30"/>
      <c r="X89" s="30"/>
    </row>
    <row r="90" spans="1:24" s="36" customFormat="1" ht="23.65" customHeight="1">
      <c r="A90" s="184"/>
      <c r="B90" s="150"/>
      <c r="C90" s="150"/>
      <c r="D90" s="592"/>
      <c r="E90" s="592"/>
      <c r="F90" s="592"/>
      <c r="G90" s="592"/>
      <c r="H90" s="592"/>
      <c r="I90" s="592"/>
      <c r="J90" s="592"/>
      <c r="K90" s="592"/>
      <c r="L90" s="592"/>
      <c r="M90" s="199"/>
      <c r="N90" s="235"/>
      <c r="O90" s="234" t="str">
        <f t="shared" si="4"/>
        <v/>
      </c>
      <c r="P90" s="236" t="str">
        <f t="shared" si="5"/>
        <v/>
      </c>
      <c r="Q90" s="45"/>
      <c r="R90" s="261"/>
      <c r="S90" s="30"/>
      <c r="T90" s="30"/>
      <c r="U90" s="30"/>
      <c r="V90" s="30"/>
      <c r="W90" s="30"/>
      <c r="X90" s="30"/>
    </row>
    <row r="91" spans="1:24" s="36" customFormat="1" ht="23.65" customHeight="1">
      <c r="A91" s="184"/>
      <c r="B91" s="150"/>
      <c r="C91" s="150"/>
      <c r="D91" s="592"/>
      <c r="E91" s="592"/>
      <c r="F91" s="592"/>
      <c r="G91" s="592"/>
      <c r="H91" s="592"/>
      <c r="I91" s="592"/>
      <c r="J91" s="592"/>
      <c r="K91" s="592"/>
      <c r="L91" s="592"/>
      <c r="M91" s="199"/>
      <c r="N91" s="235"/>
      <c r="O91" s="234" t="str">
        <f t="shared" si="4"/>
        <v/>
      </c>
      <c r="P91" s="236" t="str">
        <f t="shared" si="5"/>
        <v/>
      </c>
      <c r="Q91" s="45"/>
      <c r="R91" s="261"/>
      <c r="S91" s="30"/>
      <c r="T91" s="30"/>
      <c r="U91" s="30"/>
      <c r="V91" s="30"/>
      <c r="W91" s="30"/>
      <c r="X91" s="30"/>
    </row>
    <row r="92" spans="1:24" s="36" customFormat="1" ht="23.65" customHeight="1">
      <c r="A92" s="184"/>
      <c r="B92" s="150"/>
      <c r="C92" s="150"/>
      <c r="D92" s="592"/>
      <c r="E92" s="592"/>
      <c r="F92" s="592"/>
      <c r="G92" s="592"/>
      <c r="H92" s="592"/>
      <c r="I92" s="592"/>
      <c r="J92" s="592"/>
      <c r="K92" s="592"/>
      <c r="L92" s="592"/>
      <c r="M92" s="199"/>
      <c r="N92" s="235"/>
      <c r="O92" s="234" t="str">
        <f t="shared" si="4"/>
        <v/>
      </c>
      <c r="P92" s="236" t="str">
        <f t="shared" si="5"/>
        <v/>
      </c>
      <c r="Q92" s="45"/>
      <c r="R92" s="261"/>
      <c r="S92" s="30"/>
      <c r="T92" s="30"/>
      <c r="U92" s="30"/>
      <c r="V92" s="30"/>
      <c r="W92" s="30"/>
      <c r="X92" s="30"/>
    </row>
    <row r="93" spans="1:24" s="36" customFormat="1" ht="23.65" customHeight="1">
      <c r="A93" s="184"/>
      <c r="B93" s="150"/>
      <c r="C93" s="150"/>
      <c r="D93" s="592"/>
      <c r="E93" s="592"/>
      <c r="F93" s="592"/>
      <c r="G93" s="592"/>
      <c r="H93" s="592"/>
      <c r="I93" s="592"/>
      <c r="J93" s="592"/>
      <c r="K93" s="592"/>
      <c r="L93" s="592"/>
      <c r="M93" s="199"/>
      <c r="N93" s="235"/>
      <c r="O93" s="234" t="str">
        <f t="shared" si="4"/>
        <v/>
      </c>
      <c r="P93" s="236" t="str">
        <f t="shared" si="5"/>
        <v/>
      </c>
      <c r="Q93" s="45"/>
      <c r="R93" s="261"/>
      <c r="S93" s="30"/>
      <c r="T93" s="30"/>
      <c r="U93" s="30"/>
      <c r="V93" s="30"/>
      <c r="W93" s="30"/>
      <c r="X93" s="30"/>
    </row>
    <row r="94" spans="1:24" s="36" customFormat="1" ht="23.65" customHeight="1">
      <c r="A94" s="184"/>
      <c r="B94" s="150"/>
      <c r="C94" s="150"/>
      <c r="D94" s="592"/>
      <c r="E94" s="592"/>
      <c r="F94" s="592"/>
      <c r="G94" s="592"/>
      <c r="H94" s="592"/>
      <c r="I94" s="592"/>
      <c r="J94" s="592"/>
      <c r="K94" s="592"/>
      <c r="L94" s="592"/>
      <c r="M94" s="199"/>
      <c r="N94" s="235"/>
      <c r="O94" s="234" t="str">
        <f t="shared" si="4"/>
        <v/>
      </c>
      <c r="P94" s="236" t="str">
        <f t="shared" si="5"/>
        <v/>
      </c>
      <c r="Q94" s="45"/>
      <c r="R94" s="261"/>
      <c r="S94" s="30"/>
      <c r="T94" s="30"/>
      <c r="U94" s="30"/>
      <c r="V94" s="30"/>
      <c r="W94" s="30"/>
      <c r="X94" s="30"/>
    </row>
    <row r="95" spans="1:24" s="36" customFormat="1" ht="23.65" customHeight="1">
      <c r="A95" s="184"/>
      <c r="B95" s="150"/>
      <c r="C95" s="150"/>
      <c r="D95" s="592"/>
      <c r="E95" s="592"/>
      <c r="F95" s="592"/>
      <c r="G95" s="592"/>
      <c r="H95" s="592"/>
      <c r="I95" s="592"/>
      <c r="J95" s="592"/>
      <c r="K95" s="592"/>
      <c r="L95" s="592"/>
      <c r="M95" s="199"/>
      <c r="N95" s="235"/>
      <c r="O95" s="234" t="str">
        <f t="shared" si="4"/>
        <v/>
      </c>
      <c r="P95" s="236" t="str">
        <f t="shared" si="5"/>
        <v/>
      </c>
      <c r="Q95" s="45"/>
      <c r="R95" s="261"/>
      <c r="S95" s="30"/>
      <c r="T95" s="30"/>
      <c r="U95" s="30"/>
      <c r="V95" s="30"/>
      <c r="W95" s="30"/>
      <c r="X95" s="30"/>
    </row>
    <row r="96" spans="1:24" s="36" customFormat="1" ht="23.65" customHeight="1">
      <c r="A96" s="184"/>
      <c r="B96" s="150"/>
      <c r="C96" s="150"/>
      <c r="D96" s="592"/>
      <c r="E96" s="592"/>
      <c r="F96" s="592"/>
      <c r="G96" s="592"/>
      <c r="H96" s="592"/>
      <c r="I96" s="592"/>
      <c r="J96" s="592"/>
      <c r="K96" s="592"/>
      <c r="L96" s="592"/>
      <c r="M96" s="199"/>
      <c r="N96" s="235"/>
      <c r="O96" s="234" t="str">
        <f t="shared" si="4"/>
        <v/>
      </c>
      <c r="P96" s="236" t="str">
        <f t="shared" si="5"/>
        <v/>
      </c>
      <c r="Q96" s="45"/>
      <c r="R96" s="261"/>
      <c r="S96" s="30"/>
      <c r="T96" s="30"/>
      <c r="U96" s="30"/>
      <c r="V96" s="30"/>
      <c r="W96" s="30"/>
      <c r="X96" s="30"/>
    </row>
    <row r="97" spans="1:24" s="36" customFormat="1" ht="23.65" customHeight="1">
      <c r="A97" s="184"/>
      <c r="B97" s="150"/>
      <c r="C97" s="150"/>
      <c r="D97" s="592"/>
      <c r="E97" s="592"/>
      <c r="F97" s="592"/>
      <c r="G97" s="592"/>
      <c r="H97" s="592"/>
      <c r="I97" s="592"/>
      <c r="J97" s="592"/>
      <c r="K97" s="592"/>
      <c r="L97" s="592"/>
      <c r="M97" s="199"/>
      <c r="N97" s="235"/>
      <c r="O97" s="234" t="str">
        <f t="shared" si="4"/>
        <v/>
      </c>
      <c r="P97" s="236" t="str">
        <f t="shared" si="5"/>
        <v/>
      </c>
      <c r="Q97" s="45"/>
      <c r="R97" s="261"/>
      <c r="S97" s="30"/>
      <c r="T97" s="30"/>
      <c r="U97" s="30"/>
      <c r="V97" s="30"/>
      <c r="W97" s="30"/>
      <c r="X97" s="30"/>
    </row>
    <row r="98" spans="1:24" s="36" customFormat="1" ht="23.65" customHeight="1">
      <c r="A98" s="184"/>
      <c r="B98" s="150"/>
      <c r="C98" s="150"/>
      <c r="D98" s="592"/>
      <c r="E98" s="592"/>
      <c r="F98" s="592"/>
      <c r="G98" s="592"/>
      <c r="H98" s="592"/>
      <c r="I98" s="592"/>
      <c r="J98" s="592"/>
      <c r="K98" s="592"/>
      <c r="L98" s="592"/>
      <c r="M98" s="199"/>
      <c r="N98" s="235"/>
      <c r="O98" s="234" t="str">
        <f t="shared" si="4"/>
        <v/>
      </c>
      <c r="P98" s="236" t="str">
        <f t="shared" si="5"/>
        <v/>
      </c>
      <c r="Q98" s="45"/>
      <c r="R98" s="261"/>
      <c r="S98" s="30"/>
      <c r="T98" s="30"/>
      <c r="U98" s="30"/>
      <c r="V98" s="30"/>
      <c r="W98" s="30"/>
      <c r="X98" s="30"/>
    </row>
    <row r="99" spans="1:24" s="36" customFormat="1" ht="23.65" customHeight="1">
      <c r="A99" s="184"/>
      <c r="B99" s="150"/>
      <c r="C99" s="150"/>
      <c r="D99" s="592"/>
      <c r="E99" s="592"/>
      <c r="F99" s="592"/>
      <c r="G99" s="592"/>
      <c r="H99" s="592"/>
      <c r="I99" s="592"/>
      <c r="J99" s="592"/>
      <c r="K99" s="592"/>
      <c r="L99" s="592"/>
      <c r="M99" s="199"/>
      <c r="N99" s="235"/>
      <c r="O99" s="234" t="str">
        <f t="shared" si="4"/>
        <v/>
      </c>
      <c r="P99" s="236" t="str">
        <f t="shared" si="5"/>
        <v/>
      </c>
      <c r="Q99" s="45"/>
      <c r="R99" s="261"/>
      <c r="S99" s="30"/>
      <c r="T99" s="30"/>
      <c r="U99" s="30"/>
      <c r="V99" s="30"/>
      <c r="W99" s="30"/>
      <c r="X99" s="30"/>
    </row>
    <row r="100" spans="1:24" s="36" customFormat="1" ht="23.65" customHeight="1">
      <c r="A100" s="184"/>
      <c r="B100" s="150"/>
      <c r="C100" s="150"/>
      <c r="D100" s="592"/>
      <c r="E100" s="592"/>
      <c r="F100" s="592"/>
      <c r="G100" s="592"/>
      <c r="H100" s="592"/>
      <c r="I100" s="592"/>
      <c r="J100" s="592"/>
      <c r="K100" s="592"/>
      <c r="L100" s="592"/>
      <c r="M100" s="199"/>
      <c r="N100" s="235"/>
      <c r="O100" s="234" t="str">
        <f t="shared" si="4"/>
        <v/>
      </c>
      <c r="P100" s="236" t="str">
        <f t="shared" si="5"/>
        <v/>
      </c>
      <c r="Q100" s="45"/>
      <c r="R100" s="261"/>
      <c r="S100" s="30"/>
      <c r="T100" s="30"/>
      <c r="U100" s="30"/>
      <c r="V100" s="30"/>
      <c r="W100" s="30"/>
      <c r="X100" s="30"/>
    </row>
    <row r="101" spans="1:24" s="36" customFormat="1" ht="23.65" customHeight="1">
      <c r="A101" s="184"/>
      <c r="B101" s="150"/>
      <c r="C101" s="150"/>
      <c r="D101" s="592"/>
      <c r="E101" s="592"/>
      <c r="F101" s="592"/>
      <c r="G101" s="592"/>
      <c r="H101" s="592"/>
      <c r="I101" s="592"/>
      <c r="J101" s="592"/>
      <c r="K101" s="592"/>
      <c r="L101" s="592"/>
      <c r="M101" s="199"/>
      <c r="N101" s="235"/>
      <c r="O101" s="234" t="str">
        <f t="shared" si="4"/>
        <v/>
      </c>
      <c r="P101" s="236" t="str">
        <f t="shared" si="5"/>
        <v/>
      </c>
      <c r="Q101" s="45"/>
      <c r="R101" s="261"/>
      <c r="S101" s="30"/>
      <c r="T101" s="30"/>
      <c r="U101" s="30"/>
      <c r="V101" s="30"/>
      <c r="W101" s="30"/>
      <c r="X101" s="30"/>
    </row>
    <row r="102" spans="1:24" s="36" customFormat="1" ht="23.65" customHeight="1">
      <c r="A102" s="184"/>
      <c r="B102" s="150"/>
      <c r="C102" s="150"/>
      <c r="D102" s="592"/>
      <c r="E102" s="592"/>
      <c r="F102" s="592"/>
      <c r="G102" s="592"/>
      <c r="H102" s="592"/>
      <c r="I102" s="592"/>
      <c r="J102" s="592"/>
      <c r="K102" s="592"/>
      <c r="L102" s="592"/>
      <c r="M102" s="199"/>
      <c r="N102" s="235"/>
      <c r="O102" s="234" t="str">
        <f t="shared" si="4"/>
        <v/>
      </c>
      <c r="P102" s="236" t="str">
        <f t="shared" si="5"/>
        <v/>
      </c>
      <c r="Q102" s="45"/>
      <c r="R102" s="261"/>
      <c r="S102" s="30"/>
      <c r="T102" s="30"/>
      <c r="U102" s="30"/>
      <c r="V102" s="30"/>
      <c r="W102" s="30"/>
      <c r="X102" s="30"/>
    </row>
    <row r="103" spans="1:24" s="36" customFormat="1" ht="23.65" customHeight="1">
      <c r="A103" s="184"/>
      <c r="B103" s="150"/>
      <c r="C103" s="150"/>
      <c r="D103" s="592"/>
      <c r="E103" s="592"/>
      <c r="F103" s="592"/>
      <c r="G103" s="592"/>
      <c r="H103" s="592"/>
      <c r="I103" s="592"/>
      <c r="J103" s="592"/>
      <c r="K103" s="592"/>
      <c r="L103" s="592"/>
      <c r="M103" s="199"/>
      <c r="N103" s="235"/>
      <c r="O103" s="234" t="str">
        <f t="shared" si="4"/>
        <v/>
      </c>
      <c r="P103" s="236" t="str">
        <f t="shared" si="5"/>
        <v/>
      </c>
      <c r="Q103" s="45"/>
      <c r="R103" s="261"/>
      <c r="S103" s="30"/>
      <c r="T103" s="30"/>
      <c r="U103" s="30"/>
      <c r="V103" s="30"/>
      <c r="W103" s="30"/>
      <c r="X103" s="30"/>
    </row>
    <row r="104" spans="1:24" s="39" customFormat="1" ht="6" customHeight="1">
      <c r="A104" s="270"/>
      <c r="B104" s="14"/>
      <c r="C104" s="14"/>
      <c r="D104" s="14"/>
      <c r="E104" s="1"/>
      <c r="F104" s="1"/>
      <c r="G104" s="1"/>
      <c r="H104" s="1"/>
      <c r="I104" s="1"/>
      <c r="J104" s="1"/>
      <c r="K104" s="14"/>
      <c r="L104" s="14"/>
      <c r="M104" s="14"/>
      <c r="N104" s="14"/>
      <c r="O104"/>
      <c r="P104" s="198"/>
      <c r="Q104" s="1"/>
      <c r="R104" s="281"/>
      <c r="S104" s="31"/>
      <c r="T104" s="31"/>
      <c r="U104" s="31"/>
      <c r="V104" s="31"/>
      <c r="W104" s="31"/>
      <c r="X104" s="31"/>
    </row>
    <row r="105" spans="1:24" s="35" customFormat="1" ht="21" customHeight="1">
      <c r="A105" s="277"/>
      <c r="B105" s="595" t="s">
        <v>72</v>
      </c>
      <c r="C105" s="595"/>
      <c r="D105" s="595"/>
      <c r="E105" s="595"/>
      <c r="F105" s="595"/>
      <c r="G105" s="595"/>
      <c r="H105" s="595"/>
      <c r="I105" s="595"/>
      <c r="J105" s="595"/>
      <c r="K105" s="595"/>
      <c r="L105" s="595"/>
      <c r="M105" s="595"/>
      <c r="N105" s="595"/>
      <c r="O105" s="595"/>
      <c r="P105" s="595"/>
      <c r="Q105" s="595"/>
      <c r="R105" s="290"/>
      <c r="S105" s="34"/>
      <c r="T105" s="34"/>
      <c r="U105" s="34"/>
      <c r="V105" s="34"/>
      <c r="W105" s="34"/>
      <c r="X105" s="34"/>
    </row>
    <row r="106" spans="1:24" s="36" customFormat="1" ht="12.75" customHeight="1">
      <c r="A106" s="270"/>
      <c r="B106" s="26" t="str">
        <f>'5-TRAN'!B111:E111</f>
        <v>FAPESP, AGOSTO DE 2015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>
        <v>2</v>
      </c>
      <c r="R106" s="280"/>
      <c r="S106" s="30"/>
      <c r="T106" s="30"/>
      <c r="U106" s="30"/>
      <c r="V106" s="30"/>
      <c r="W106" s="30"/>
      <c r="X106" s="30"/>
    </row>
    <row r="107" spans="1:24" s="48" customFormat="1" ht="12.75" customHeight="1">
      <c r="A107" s="182"/>
      <c r="B107" s="59"/>
      <c r="C107" s="59"/>
      <c r="D107" s="59"/>
      <c r="J107" s="59"/>
      <c r="R107" s="182"/>
    </row>
    <row r="108" spans="1:24" s="48" customFormat="1" ht="12.75" customHeight="1">
      <c r="A108" s="182"/>
      <c r="B108" s="59"/>
      <c r="C108" s="59"/>
      <c r="D108" s="59"/>
      <c r="J108" s="59"/>
      <c r="R108" s="182"/>
    </row>
    <row r="109" spans="1:24" s="48" customFormat="1" ht="12.75" customHeight="1">
      <c r="A109" s="182"/>
      <c r="B109" s="59"/>
      <c r="C109" s="59"/>
      <c r="D109" s="59"/>
      <c r="J109" s="59"/>
      <c r="R109" s="182"/>
    </row>
    <row r="110" spans="1:24" s="48" customFormat="1" ht="12.75" customHeight="1">
      <c r="A110" s="182"/>
      <c r="B110" s="59"/>
      <c r="C110" s="59"/>
      <c r="D110" s="59"/>
      <c r="J110" s="59"/>
      <c r="R110" s="182"/>
    </row>
    <row r="111" spans="1:24" s="48" customFormat="1" ht="12.75" customHeight="1">
      <c r="A111" s="182"/>
      <c r="B111" s="59"/>
      <c r="C111" s="59"/>
      <c r="D111" s="59"/>
      <c r="J111" s="59"/>
      <c r="R111" s="182"/>
    </row>
    <row r="112" spans="1:24" s="48" customFormat="1" ht="12.75" customHeight="1">
      <c r="A112" s="182"/>
      <c r="B112" s="59"/>
      <c r="C112" s="59"/>
      <c r="D112" s="59"/>
      <c r="J112" s="59"/>
      <c r="R112" s="182"/>
    </row>
    <row r="113" spans="1:18" s="48" customFormat="1" ht="12.75" customHeight="1">
      <c r="A113" s="182"/>
      <c r="B113" s="59"/>
      <c r="C113" s="59"/>
      <c r="D113" s="59"/>
      <c r="J113" s="59"/>
      <c r="R113" s="182"/>
    </row>
    <row r="114" spans="1:18" s="48" customFormat="1" ht="12.75" customHeight="1">
      <c r="A114" s="182"/>
      <c r="B114" s="59"/>
      <c r="C114" s="59"/>
      <c r="D114" s="59"/>
      <c r="J114" s="59"/>
      <c r="R114" s="182"/>
    </row>
    <row r="115" spans="1:18" s="48" customFormat="1" ht="12.75" customHeight="1">
      <c r="A115" s="182"/>
      <c r="B115" s="59"/>
      <c r="C115" s="59"/>
      <c r="D115" s="59"/>
      <c r="J115" s="59"/>
      <c r="R115" s="182"/>
    </row>
    <row r="116" spans="1:18" s="48" customFormat="1" ht="12.75" customHeight="1">
      <c r="A116" s="182"/>
      <c r="B116" s="59"/>
      <c r="C116" s="59"/>
      <c r="D116" s="59"/>
      <c r="J116" s="59"/>
      <c r="R116" s="182"/>
    </row>
    <row r="117" spans="1:18" s="48" customFormat="1" ht="12.75" customHeight="1">
      <c r="A117" s="182"/>
      <c r="B117" s="59"/>
      <c r="C117" s="59"/>
      <c r="D117" s="59"/>
      <c r="J117" s="59"/>
      <c r="R117" s="182"/>
    </row>
    <row r="118" spans="1:18" s="48" customFormat="1" ht="12.75" customHeight="1">
      <c r="A118" s="182"/>
      <c r="B118" s="59"/>
      <c r="C118" s="59"/>
      <c r="D118" s="59"/>
      <c r="J118" s="59"/>
      <c r="R118" s="182"/>
    </row>
    <row r="119" spans="1:18" s="48" customFormat="1" ht="12.75" customHeight="1">
      <c r="A119" s="182"/>
      <c r="B119" s="59"/>
      <c r="C119" s="59"/>
      <c r="D119" s="59"/>
      <c r="J119" s="59"/>
      <c r="R119" s="182"/>
    </row>
    <row r="120" spans="1:18" s="48" customFormat="1" ht="12.75" customHeight="1">
      <c r="A120" s="182"/>
      <c r="B120" s="59"/>
      <c r="C120" s="59"/>
      <c r="D120" s="59"/>
      <c r="J120" s="59"/>
      <c r="R120" s="182"/>
    </row>
    <row r="121" spans="1:18" s="48" customFormat="1" ht="12.75" customHeight="1">
      <c r="A121" s="182"/>
      <c r="B121" s="59"/>
      <c r="C121" s="59"/>
      <c r="D121" s="59"/>
      <c r="J121" s="59"/>
      <c r="R121" s="182"/>
    </row>
    <row r="122" spans="1:18" s="48" customFormat="1" ht="12.75" customHeight="1">
      <c r="A122" s="182"/>
      <c r="B122" s="59"/>
      <c r="C122" s="59"/>
      <c r="D122" s="59"/>
      <c r="J122" s="59"/>
      <c r="R122" s="182"/>
    </row>
    <row r="123" spans="1:18" s="48" customFormat="1" ht="12.75" customHeight="1">
      <c r="A123" s="182"/>
      <c r="B123" s="59"/>
      <c r="C123" s="59"/>
      <c r="D123" s="59"/>
      <c r="J123" s="59"/>
      <c r="R123" s="182"/>
    </row>
    <row r="124" spans="1:18" s="48" customFormat="1" ht="12.75" customHeight="1">
      <c r="A124" s="182"/>
      <c r="B124" s="59"/>
      <c r="C124" s="59"/>
      <c r="D124" s="59"/>
      <c r="J124" s="59"/>
      <c r="R124" s="182"/>
    </row>
    <row r="125" spans="1:18" s="48" customFormat="1" ht="12.75" customHeight="1">
      <c r="A125" s="182"/>
      <c r="B125" s="59"/>
      <c r="C125" s="59"/>
      <c r="D125" s="59"/>
      <c r="J125" s="59"/>
      <c r="R125" s="182"/>
    </row>
    <row r="126" spans="1:18" s="48" customFormat="1" ht="12.75" customHeight="1">
      <c r="A126" s="182"/>
      <c r="B126" s="59"/>
      <c r="C126" s="59"/>
      <c r="D126" s="59"/>
      <c r="J126" s="59"/>
      <c r="R126" s="182"/>
    </row>
    <row r="127" spans="1:18" s="48" customFormat="1" ht="12.75" customHeight="1">
      <c r="A127" s="182"/>
      <c r="B127" s="59"/>
      <c r="C127" s="59"/>
      <c r="D127" s="59"/>
      <c r="J127" s="59"/>
      <c r="R127" s="182"/>
    </row>
    <row r="128" spans="1:18" s="48" customFormat="1" ht="12.75" customHeight="1">
      <c r="A128" s="182"/>
      <c r="B128" s="59"/>
      <c r="C128" s="59"/>
      <c r="D128" s="59"/>
      <c r="J128" s="59"/>
      <c r="R128" s="182"/>
    </row>
    <row r="129" spans="1:18" s="48" customFormat="1" ht="12.75" customHeight="1">
      <c r="A129" s="182"/>
      <c r="B129" s="59"/>
      <c r="C129" s="59"/>
      <c r="D129" s="59"/>
      <c r="J129" s="59"/>
      <c r="R129" s="182"/>
    </row>
    <row r="130" spans="1:18" s="48" customFormat="1" ht="12.75" customHeight="1">
      <c r="A130" s="182"/>
      <c r="B130" s="59"/>
      <c r="C130" s="59"/>
      <c r="D130" s="59"/>
      <c r="J130" s="59"/>
      <c r="R130" s="182"/>
    </row>
    <row r="131" spans="1:18" s="48" customFormat="1" ht="12.75" customHeight="1">
      <c r="A131" s="182"/>
      <c r="B131" s="59"/>
      <c r="C131" s="59"/>
      <c r="D131" s="59"/>
      <c r="J131" s="59"/>
      <c r="R131" s="182"/>
    </row>
    <row r="132" spans="1:18" s="48" customFormat="1" ht="12.75" customHeight="1">
      <c r="A132" s="182"/>
      <c r="B132" s="59"/>
      <c r="C132" s="59"/>
      <c r="D132" s="59"/>
      <c r="J132" s="59"/>
      <c r="R132" s="182"/>
    </row>
    <row r="133" spans="1:18" s="48" customFormat="1" ht="12.75" customHeight="1">
      <c r="A133" s="182"/>
      <c r="B133" s="59"/>
      <c r="C133" s="59"/>
      <c r="D133" s="59"/>
      <c r="J133" s="59"/>
      <c r="R133" s="182"/>
    </row>
    <row r="134" spans="1:18" s="48" customFormat="1" ht="12.75" customHeight="1">
      <c r="A134" s="182"/>
      <c r="B134" s="59"/>
      <c r="C134" s="59"/>
      <c r="D134" s="59"/>
      <c r="J134" s="59"/>
      <c r="R134" s="182"/>
    </row>
    <row r="135" spans="1:18" s="48" customFormat="1" ht="12.75" customHeight="1">
      <c r="A135" s="182"/>
      <c r="B135" s="59"/>
      <c r="C135" s="59"/>
      <c r="D135" s="59"/>
      <c r="J135" s="59"/>
      <c r="R135" s="182"/>
    </row>
    <row r="136" spans="1:18" s="48" customFormat="1" ht="12.75" customHeight="1">
      <c r="A136" s="182"/>
      <c r="B136" s="59"/>
      <c r="C136" s="59"/>
      <c r="D136" s="59"/>
      <c r="J136" s="59"/>
      <c r="R136" s="182"/>
    </row>
    <row r="137" spans="1:18" s="48" customFormat="1" ht="12.75" customHeight="1">
      <c r="A137" s="182"/>
      <c r="B137" s="59"/>
      <c r="C137" s="59"/>
      <c r="D137" s="59"/>
      <c r="J137" s="59"/>
      <c r="R137" s="182"/>
    </row>
    <row r="138" spans="1:18" s="48" customFormat="1" ht="12.75" customHeight="1">
      <c r="A138" s="182"/>
      <c r="B138" s="59"/>
      <c r="C138" s="59"/>
      <c r="D138" s="59"/>
      <c r="J138" s="59"/>
      <c r="R138" s="182"/>
    </row>
    <row r="139" spans="1:18" s="48" customFormat="1" ht="12.75" customHeight="1">
      <c r="A139" s="182"/>
      <c r="B139" s="59"/>
      <c r="C139" s="59"/>
      <c r="D139" s="59"/>
      <c r="J139" s="59"/>
      <c r="R139" s="182"/>
    </row>
    <row r="140" spans="1:18" s="48" customFormat="1" ht="12.75" customHeight="1">
      <c r="A140" s="182"/>
      <c r="B140" s="59"/>
      <c r="C140" s="59"/>
      <c r="D140" s="59"/>
      <c r="J140" s="59"/>
      <c r="R140" s="182"/>
    </row>
    <row r="141" spans="1:18" s="48" customFormat="1" ht="12.75" customHeight="1">
      <c r="A141" s="182"/>
      <c r="B141" s="59"/>
      <c r="C141" s="59"/>
      <c r="D141" s="59"/>
      <c r="J141" s="59"/>
      <c r="R141" s="182"/>
    </row>
    <row r="142" spans="1:18" s="48" customFormat="1" ht="12.75" customHeight="1">
      <c r="A142" s="182"/>
      <c r="B142" s="59"/>
      <c r="C142" s="59"/>
      <c r="D142" s="59"/>
      <c r="J142" s="59"/>
      <c r="R142" s="182"/>
    </row>
    <row r="143" spans="1:18" s="48" customFormat="1" ht="12.75" customHeight="1">
      <c r="A143" s="182"/>
      <c r="B143" s="59"/>
      <c r="C143" s="59"/>
      <c r="D143" s="59"/>
      <c r="J143" s="59"/>
      <c r="R143" s="182"/>
    </row>
    <row r="144" spans="1:18" s="48" customFormat="1" ht="12.75" customHeight="1">
      <c r="A144" s="182"/>
      <c r="B144" s="59"/>
      <c r="C144" s="59"/>
      <c r="D144" s="59"/>
      <c r="J144" s="59"/>
      <c r="R144" s="182"/>
    </row>
    <row r="145" spans="1:18" s="48" customFormat="1" ht="12.75" customHeight="1">
      <c r="A145" s="182"/>
      <c r="B145" s="59"/>
      <c r="C145" s="59"/>
      <c r="D145" s="59"/>
      <c r="J145" s="59"/>
      <c r="R145" s="182"/>
    </row>
    <row r="146" spans="1:18" s="48" customFormat="1" ht="12.75" customHeight="1">
      <c r="A146" s="182"/>
      <c r="B146" s="59"/>
      <c r="C146" s="59"/>
      <c r="D146" s="59"/>
      <c r="J146" s="59"/>
      <c r="R146" s="182"/>
    </row>
    <row r="147" spans="1:18" s="48" customFormat="1" ht="12.75" customHeight="1">
      <c r="A147" s="182"/>
      <c r="B147" s="59"/>
      <c r="C147" s="59"/>
      <c r="D147" s="59"/>
      <c r="J147" s="59"/>
      <c r="R147" s="182"/>
    </row>
    <row r="148" spans="1:18" s="48" customFormat="1" ht="12.75" customHeight="1">
      <c r="A148" s="182"/>
      <c r="B148" s="59"/>
      <c r="C148" s="59"/>
      <c r="D148" s="59"/>
      <c r="J148" s="59"/>
      <c r="R148" s="182"/>
    </row>
    <row r="149" spans="1:18" s="48" customFormat="1" ht="12.75" customHeight="1">
      <c r="A149" s="182"/>
      <c r="B149" s="59"/>
      <c r="C149" s="59"/>
      <c r="D149" s="59"/>
      <c r="J149" s="59"/>
      <c r="R149" s="182"/>
    </row>
    <row r="150" spans="1:18" s="48" customFormat="1" ht="12.75" customHeight="1">
      <c r="A150" s="182"/>
      <c r="B150" s="59"/>
      <c r="C150" s="59"/>
      <c r="D150" s="59"/>
      <c r="J150" s="59"/>
      <c r="R150" s="182"/>
    </row>
    <row r="151" spans="1:18" s="48" customFormat="1" ht="12.75" customHeight="1">
      <c r="A151" s="182"/>
      <c r="B151" s="59"/>
      <c r="C151" s="59"/>
      <c r="D151" s="59"/>
      <c r="J151" s="59"/>
      <c r="R151" s="182"/>
    </row>
    <row r="152" spans="1:18" s="48" customFormat="1" ht="12.75" customHeight="1">
      <c r="A152" s="182"/>
      <c r="B152" s="59"/>
      <c r="C152" s="59"/>
      <c r="D152" s="59"/>
      <c r="J152" s="59"/>
      <c r="R152" s="182"/>
    </row>
    <row r="153" spans="1:18" s="48" customFormat="1" ht="12.75" customHeight="1">
      <c r="A153" s="182"/>
      <c r="B153" s="59"/>
      <c r="C153" s="59"/>
      <c r="D153" s="59"/>
      <c r="J153" s="59"/>
      <c r="R153" s="182"/>
    </row>
    <row r="154" spans="1:18" s="48" customFormat="1" ht="12.75" customHeight="1">
      <c r="A154" s="182"/>
      <c r="B154" s="59"/>
      <c r="C154" s="59"/>
      <c r="D154" s="59"/>
      <c r="J154" s="59"/>
      <c r="R154" s="182"/>
    </row>
    <row r="155" spans="1:18" s="48" customFormat="1" ht="12.75" customHeight="1">
      <c r="A155" s="182"/>
      <c r="B155" s="59"/>
      <c r="C155" s="59"/>
      <c r="D155" s="59"/>
      <c r="J155" s="59"/>
      <c r="R155" s="182"/>
    </row>
    <row r="156" spans="1:18" s="48" customFormat="1" ht="12.75" customHeight="1">
      <c r="A156" s="182"/>
      <c r="B156" s="59"/>
      <c r="C156" s="59"/>
      <c r="D156" s="59"/>
      <c r="J156" s="59"/>
      <c r="R156" s="182"/>
    </row>
    <row r="157" spans="1:18" s="48" customFormat="1" ht="12.75" customHeight="1">
      <c r="A157" s="182"/>
      <c r="B157" s="59"/>
      <c r="C157" s="59"/>
      <c r="D157" s="59"/>
      <c r="J157" s="59"/>
      <c r="R157" s="182"/>
    </row>
    <row r="158" spans="1:18" s="48" customFormat="1" ht="12.75" customHeight="1">
      <c r="A158" s="182"/>
      <c r="B158" s="59"/>
      <c r="C158" s="59"/>
      <c r="D158" s="59"/>
      <c r="J158" s="59"/>
      <c r="R158" s="182"/>
    </row>
    <row r="159" spans="1:18" s="48" customFormat="1" ht="12.75" customHeight="1">
      <c r="A159" s="182"/>
      <c r="B159" s="59"/>
      <c r="C159" s="59"/>
      <c r="D159" s="59"/>
      <c r="J159" s="59"/>
      <c r="R159" s="182"/>
    </row>
    <row r="160" spans="1:18" s="48" customFormat="1" ht="16.5" customHeight="1">
      <c r="A160" s="182"/>
      <c r="B160" s="172" t="s">
        <v>112</v>
      </c>
      <c r="C160" s="59"/>
      <c r="D160" s="59"/>
      <c r="J160" s="59"/>
      <c r="R160" s="182"/>
    </row>
    <row r="161" spans="1:246" ht="16.5" customHeight="1">
      <c r="B161" s="172" t="s">
        <v>113</v>
      </c>
    </row>
    <row r="162" spans="1:246" s="141" customFormat="1" ht="14.25" customHeight="1">
      <c r="A162" s="298"/>
      <c r="B162" s="3"/>
      <c r="C162" s="3"/>
      <c r="D162" s="3"/>
      <c r="E162" s="20"/>
      <c r="F162" s="20"/>
      <c r="G162" s="20"/>
      <c r="H162" s="20"/>
      <c r="I162" s="20"/>
      <c r="J162" s="3"/>
      <c r="K162" s="20"/>
      <c r="L162" s="20"/>
      <c r="M162" s="197"/>
      <c r="N162" s="20"/>
      <c r="O162" s="20"/>
      <c r="P162" s="197"/>
      <c r="Q162" s="20"/>
      <c r="R162" s="298"/>
    </row>
    <row r="163" spans="1:246" s="141" customFormat="1" ht="14.25" customHeight="1">
      <c r="A163" s="298"/>
      <c r="B163" s="104"/>
      <c r="C163" s="3"/>
      <c r="D163" s="3"/>
      <c r="E163" s="20"/>
      <c r="F163" s="20"/>
      <c r="G163" s="20"/>
      <c r="H163" s="20"/>
      <c r="I163" s="20"/>
      <c r="J163" s="3"/>
      <c r="K163" s="20"/>
      <c r="L163" s="20"/>
      <c r="M163" s="197"/>
      <c r="N163" s="20"/>
      <c r="O163" s="20"/>
      <c r="P163" s="197"/>
      <c r="Q163" s="20"/>
      <c r="R163" s="298"/>
    </row>
    <row r="164" spans="1:246" s="141" customFormat="1" ht="14.25" customHeight="1">
      <c r="A164" s="298"/>
      <c r="B164" s="3"/>
      <c r="C164" s="3"/>
      <c r="D164" s="3"/>
      <c r="E164" s="20"/>
      <c r="F164" s="20"/>
      <c r="G164" s="20"/>
      <c r="H164" s="20"/>
      <c r="I164" s="20"/>
      <c r="J164" s="3"/>
      <c r="K164" s="20"/>
      <c r="L164" s="20"/>
      <c r="M164" s="197"/>
      <c r="N164" s="20"/>
      <c r="O164" s="20"/>
      <c r="P164" s="197"/>
      <c r="Q164" s="20"/>
      <c r="R164" s="298"/>
    </row>
    <row r="165" spans="1:246" s="141" customFormat="1" ht="18.75" customHeight="1">
      <c r="A165" s="298"/>
      <c r="B165" s="203" t="s">
        <v>120</v>
      </c>
      <c r="C165" s="203"/>
      <c r="D165" s="203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97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IH165" s="142"/>
      <c r="II165" s="142"/>
      <c r="IJ165" s="142"/>
      <c r="IK165" s="142"/>
      <c r="IL165" s="142"/>
    </row>
    <row r="166" spans="1:246" s="141" customFormat="1" ht="18.75" customHeight="1">
      <c r="A166" s="298"/>
      <c r="B166" s="200" t="s">
        <v>127</v>
      </c>
      <c r="R166" s="297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IH166" s="142"/>
      <c r="II166" s="142"/>
      <c r="IJ166" s="142"/>
      <c r="IK166" s="142"/>
      <c r="IL166" s="142"/>
    </row>
    <row r="167" spans="1:246" s="141" customFormat="1" ht="8.25" customHeight="1">
      <c r="A167" s="298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196"/>
      <c r="N167" s="41"/>
      <c r="O167" s="41"/>
      <c r="P167" s="196"/>
      <c r="Q167" s="41"/>
      <c r="R167" s="297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IH167" s="142"/>
      <c r="II167" s="142"/>
      <c r="IJ167" s="142"/>
      <c r="IK167" s="142"/>
      <c r="IL167" s="142"/>
    </row>
    <row r="168" spans="1:246" s="141" customFormat="1" ht="18" customHeight="1">
      <c r="A168" s="298"/>
      <c r="B168" s="608" t="s">
        <v>110</v>
      </c>
      <c r="C168" s="609"/>
      <c r="D168" s="609"/>
      <c r="E168" s="609"/>
      <c r="F168" s="609"/>
      <c r="G168" s="609"/>
      <c r="H168" s="609"/>
      <c r="I168" s="609"/>
      <c r="J168" s="609"/>
      <c r="K168" s="609"/>
      <c r="L168" s="609"/>
      <c r="M168" s="609"/>
      <c r="N168" s="609"/>
      <c r="O168" s="609"/>
      <c r="P168" s="609"/>
      <c r="Q168" s="610"/>
      <c r="R168" s="297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  <c r="AR168" s="142"/>
      <c r="AS168" s="142"/>
      <c r="AT168" s="142"/>
      <c r="AU168" s="142"/>
      <c r="AV168" s="142"/>
      <c r="AW168" s="142"/>
      <c r="AX168" s="142"/>
      <c r="AY168" s="142"/>
      <c r="AZ168" s="142"/>
      <c r="BA168" s="142"/>
      <c r="BB168" s="142"/>
      <c r="BC168" s="142"/>
      <c r="BD168" s="142"/>
      <c r="BE168" s="142"/>
      <c r="BF168" s="142"/>
      <c r="BG168" s="142"/>
      <c r="BH168" s="142"/>
      <c r="BI168" s="142"/>
      <c r="BJ168" s="142"/>
      <c r="BK168" s="142"/>
      <c r="BL168" s="142"/>
      <c r="BM168" s="142"/>
      <c r="BN168" s="142"/>
      <c r="BO168" s="142"/>
      <c r="BP168" s="142"/>
      <c r="BQ168" s="142"/>
      <c r="BR168" s="142"/>
      <c r="BS168" s="142"/>
      <c r="BT168" s="142"/>
      <c r="BU168" s="142"/>
      <c r="BV168" s="142"/>
      <c r="BW168" s="142"/>
      <c r="BX168" s="142"/>
      <c r="BY168" s="142"/>
      <c r="BZ168" s="142"/>
      <c r="CA168" s="142"/>
      <c r="CB168" s="142"/>
      <c r="CC168" s="142"/>
      <c r="CD168" s="142"/>
      <c r="CE168" s="142"/>
      <c r="CF168" s="142"/>
      <c r="CG168" s="142"/>
      <c r="CH168" s="142"/>
      <c r="CI168" s="142"/>
      <c r="CJ168" s="142"/>
      <c r="CK168" s="142"/>
      <c r="CL168" s="142"/>
      <c r="CM168" s="142"/>
      <c r="CN168" s="142"/>
      <c r="CO168" s="142"/>
      <c r="CP168" s="142"/>
      <c r="CQ168" s="142"/>
      <c r="CR168" s="142"/>
      <c r="CS168" s="142"/>
      <c r="CT168" s="142"/>
      <c r="CU168" s="142"/>
      <c r="CV168" s="142"/>
      <c r="CW168" s="142"/>
      <c r="CX168" s="142"/>
      <c r="CY168" s="142"/>
      <c r="CZ168" s="142"/>
      <c r="DA168" s="142"/>
      <c r="DB168" s="142"/>
      <c r="DC168" s="142"/>
      <c r="DD168" s="142"/>
      <c r="DE168" s="142"/>
      <c r="DF168" s="142"/>
      <c r="DG168" s="142"/>
      <c r="DH168" s="142"/>
      <c r="DI168" s="142"/>
      <c r="DJ168" s="142"/>
      <c r="DK168" s="142"/>
      <c r="DL168" s="142"/>
      <c r="DM168" s="142"/>
      <c r="DN168" s="142"/>
      <c r="DO168" s="142"/>
      <c r="DP168" s="142"/>
      <c r="DQ168" s="142"/>
      <c r="DR168" s="142"/>
      <c r="DS168" s="142"/>
      <c r="DT168" s="142"/>
      <c r="DU168" s="142"/>
      <c r="DV168" s="142"/>
      <c r="DW168" s="142"/>
      <c r="DX168" s="142"/>
      <c r="DY168" s="142"/>
      <c r="DZ168" s="142"/>
      <c r="EA168" s="142"/>
      <c r="EB168" s="142"/>
      <c r="EC168" s="142"/>
      <c r="ED168" s="142"/>
      <c r="EE168" s="142"/>
      <c r="EF168" s="142"/>
      <c r="EG168" s="142"/>
      <c r="EH168" s="142"/>
      <c r="EI168" s="142"/>
      <c r="EJ168" s="142"/>
      <c r="EK168" s="142"/>
      <c r="EL168" s="142"/>
      <c r="EM168" s="142"/>
      <c r="EN168" s="142"/>
      <c r="EO168" s="142"/>
      <c r="EP168" s="142"/>
      <c r="EQ168" s="142"/>
      <c r="ER168" s="142"/>
      <c r="ES168" s="142"/>
      <c r="ET168" s="142"/>
      <c r="EU168" s="142"/>
      <c r="EV168" s="142"/>
      <c r="EW168" s="142"/>
      <c r="EX168" s="142"/>
      <c r="EY168" s="142"/>
      <c r="EZ168" s="142"/>
      <c r="FA168" s="142"/>
      <c r="FB168" s="142"/>
      <c r="FC168" s="142"/>
      <c r="FD168" s="142"/>
      <c r="FE168" s="142"/>
      <c r="FF168" s="142"/>
      <c r="FG168" s="142"/>
      <c r="FH168" s="142"/>
      <c r="FI168" s="142"/>
      <c r="FJ168" s="142"/>
      <c r="FK168" s="142"/>
      <c r="FL168" s="142"/>
      <c r="FM168" s="142"/>
      <c r="FN168" s="142"/>
      <c r="FO168" s="142"/>
      <c r="FP168" s="142"/>
      <c r="FQ168" s="142"/>
      <c r="FR168" s="142"/>
      <c r="FS168" s="142"/>
      <c r="FT168" s="142"/>
      <c r="FU168" s="142"/>
      <c r="FV168" s="142"/>
      <c r="FW168" s="142"/>
      <c r="FX168" s="142"/>
      <c r="FY168" s="142"/>
      <c r="FZ168" s="142"/>
      <c r="GA168" s="142"/>
      <c r="GB168" s="142"/>
      <c r="GC168" s="142"/>
      <c r="GD168" s="142"/>
      <c r="GE168" s="142"/>
      <c r="GF168" s="142"/>
      <c r="GG168" s="142"/>
      <c r="GH168" s="142"/>
      <c r="GI168" s="142"/>
      <c r="GJ168" s="142"/>
      <c r="GK168" s="142"/>
      <c r="GL168" s="142"/>
      <c r="GM168" s="142"/>
      <c r="GN168" s="142"/>
      <c r="GO168" s="142"/>
      <c r="GP168" s="142"/>
      <c r="GQ168" s="142"/>
      <c r="GR168" s="142"/>
      <c r="GS168" s="142"/>
      <c r="GT168" s="142"/>
      <c r="GU168" s="142"/>
      <c r="GV168" s="142"/>
      <c r="GW168" s="142"/>
      <c r="GX168" s="142"/>
      <c r="GY168" s="142"/>
      <c r="GZ168" s="142"/>
      <c r="HA168" s="142"/>
      <c r="HB168" s="142"/>
      <c r="HC168" s="142"/>
      <c r="HD168" s="142"/>
      <c r="HE168" s="142"/>
      <c r="HF168" s="142"/>
      <c r="HG168" s="142"/>
      <c r="HH168" s="142"/>
      <c r="HI168" s="142"/>
      <c r="HJ168" s="142"/>
      <c r="HK168" s="142"/>
      <c r="HL168" s="142"/>
      <c r="HM168" s="142"/>
      <c r="HN168" s="142"/>
      <c r="HO168" s="142"/>
      <c r="HP168" s="142"/>
      <c r="HQ168" s="142"/>
      <c r="HR168" s="142"/>
      <c r="HS168" s="142"/>
      <c r="HT168" s="142"/>
      <c r="HU168" s="142"/>
      <c r="HV168" s="142"/>
      <c r="HW168" s="142"/>
      <c r="HX168" s="142"/>
      <c r="HY168" s="142"/>
      <c r="HZ168" s="142"/>
      <c r="IA168" s="142"/>
      <c r="IB168" s="142"/>
      <c r="IC168" s="142"/>
      <c r="ID168" s="142"/>
      <c r="IE168" s="142"/>
      <c r="IF168" s="142"/>
      <c r="IG168" s="142"/>
      <c r="IH168" s="142"/>
      <c r="II168" s="142"/>
      <c r="IJ168" s="142"/>
      <c r="IK168" s="142"/>
      <c r="IL168" s="142"/>
    </row>
    <row r="169" spans="1:246" s="141" customFormat="1" ht="9.75" customHeight="1">
      <c r="A169" s="298"/>
      <c r="B169" s="20"/>
      <c r="C169" s="20"/>
      <c r="D169" s="20"/>
      <c r="E169" s="20"/>
      <c r="F169" s="20"/>
      <c r="G169" s="20"/>
      <c r="H169" s="20"/>
      <c r="I169" s="20"/>
      <c r="J169" s="20"/>
      <c r="K169" s="143"/>
      <c r="L169" s="143"/>
      <c r="M169" s="143"/>
      <c r="N169" s="143"/>
      <c r="O169" s="143"/>
      <c r="P169" s="143"/>
      <c r="Q169" s="143"/>
      <c r="R169" s="303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4"/>
      <c r="AV169" s="144"/>
      <c r="AW169" s="144"/>
      <c r="AX169" s="144"/>
      <c r="AY169" s="144"/>
      <c r="AZ169" s="144"/>
      <c r="BA169" s="144"/>
      <c r="BB169" s="144"/>
      <c r="BC169" s="144"/>
      <c r="BD169" s="144"/>
      <c r="BE169" s="144"/>
      <c r="BF169" s="144"/>
      <c r="BG169" s="144"/>
      <c r="BH169" s="144"/>
      <c r="BI169" s="144"/>
      <c r="BJ169" s="144"/>
      <c r="BK169" s="144"/>
      <c r="BL169" s="144"/>
      <c r="BM169" s="144"/>
      <c r="BN169" s="144"/>
      <c r="BO169" s="144"/>
      <c r="BP169" s="144"/>
      <c r="BQ169" s="144"/>
      <c r="BR169" s="144"/>
      <c r="BS169" s="144"/>
      <c r="BT169" s="144"/>
      <c r="BU169" s="144"/>
      <c r="BV169" s="144"/>
      <c r="BW169" s="144"/>
      <c r="BX169" s="144"/>
      <c r="BY169" s="144"/>
      <c r="BZ169" s="144"/>
      <c r="CA169" s="144"/>
      <c r="CB169" s="144"/>
      <c r="CC169" s="144"/>
      <c r="CD169" s="144"/>
      <c r="CE169" s="144"/>
      <c r="CF169" s="144"/>
      <c r="CG169" s="144"/>
      <c r="CH169" s="144"/>
      <c r="CI169" s="144"/>
      <c r="CJ169" s="144"/>
      <c r="CK169" s="144"/>
      <c r="CL169" s="144"/>
      <c r="CM169" s="144"/>
      <c r="CN169" s="144"/>
      <c r="CO169" s="144"/>
      <c r="CP169" s="144"/>
      <c r="CQ169" s="144"/>
      <c r="CR169" s="144"/>
      <c r="CS169" s="144"/>
      <c r="CT169" s="144"/>
      <c r="CU169" s="144"/>
      <c r="CV169" s="144"/>
      <c r="CW169" s="144"/>
      <c r="CX169" s="144"/>
      <c r="CY169" s="144"/>
      <c r="CZ169" s="144"/>
      <c r="DA169" s="144"/>
      <c r="DB169" s="144"/>
      <c r="DC169" s="144"/>
      <c r="DD169" s="144"/>
      <c r="DE169" s="144"/>
      <c r="DF169" s="144"/>
      <c r="DG169" s="144"/>
      <c r="DH169" s="144"/>
      <c r="DI169" s="144"/>
      <c r="DJ169" s="144"/>
      <c r="DK169" s="144"/>
      <c r="DL169" s="144"/>
      <c r="DM169" s="144"/>
      <c r="DN169" s="144"/>
      <c r="DO169" s="144"/>
      <c r="DP169" s="144"/>
      <c r="DQ169" s="144"/>
      <c r="DR169" s="144"/>
      <c r="DS169" s="144"/>
      <c r="DT169" s="144"/>
      <c r="DU169" s="144"/>
      <c r="DV169" s="144"/>
      <c r="DW169" s="144"/>
      <c r="DX169" s="144"/>
      <c r="DY169" s="144"/>
      <c r="DZ169" s="144"/>
      <c r="EA169" s="144"/>
      <c r="EB169" s="144"/>
      <c r="EC169" s="144"/>
      <c r="ED169" s="144"/>
      <c r="EE169" s="144"/>
      <c r="EF169" s="144"/>
      <c r="EG169" s="144"/>
      <c r="EH169" s="144"/>
      <c r="EI169" s="144"/>
      <c r="EJ169" s="144"/>
      <c r="EK169" s="144"/>
      <c r="EL169" s="144"/>
      <c r="EM169" s="144"/>
      <c r="EN169" s="144"/>
      <c r="EO169" s="144"/>
      <c r="EP169" s="144"/>
      <c r="EQ169" s="144"/>
      <c r="ER169" s="144"/>
      <c r="ES169" s="144"/>
      <c r="ET169" s="144"/>
      <c r="EU169" s="144"/>
      <c r="EV169" s="144"/>
      <c r="EW169" s="144"/>
      <c r="EX169" s="144"/>
      <c r="EY169" s="144"/>
      <c r="EZ169" s="144"/>
      <c r="FA169" s="144"/>
      <c r="FB169" s="144"/>
      <c r="FC169" s="144"/>
      <c r="FD169" s="144"/>
      <c r="FE169" s="144"/>
      <c r="FF169" s="144"/>
      <c r="FG169" s="144"/>
      <c r="FH169" s="144"/>
      <c r="FI169" s="144"/>
      <c r="FJ169" s="144"/>
      <c r="FK169" s="144"/>
      <c r="FL169" s="144"/>
      <c r="FM169" s="144"/>
      <c r="FN169" s="144"/>
      <c r="FO169" s="144"/>
      <c r="FP169" s="144"/>
      <c r="FQ169" s="144"/>
      <c r="FR169" s="144"/>
      <c r="FS169" s="144"/>
      <c r="FT169" s="144"/>
      <c r="FU169" s="144"/>
      <c r="FV169" s="144"/>
      <c r="FW169" s="144"/>
      <c r="FX169" s="144"/>
      <c r="FY169" s="144"/>
      <c r="FZ169" s="144"/>
      <c r="GA169" s="144"/>
      <c r="GB169" s="144"/>
      <c r="GC169" s="144"/>
      <c r="GD169" s="144"/>
      <c r="GE169" s="144"/>
      <c r="GF169" s="144"/>
      <c r="GG169" s="144"/>
      <c r="GH169" s="144"/>
      <c r="GI169" s="144"/>
      <c r="GJ169" s="144"/>
      <c r="GK169" s="144"/>
      <c r="GL169" s="144"/>
      <c r="GM169" s="144"/>
      <c r="GN169" s="144"/>
      <c r="GO169" s="144"/>
      <c r="GP169" s="144"/>
      <c r="GQ169" s="144"/>
      <c r="GR169" s="144"/>
      <c r="GS169" s="144"/>
      <c r="GT169" s="144"/>
      <c r="GU169" s="144"/>
      <c r="GV169" s="144"/>
      <c r="GW169" s="144"/>
      <c r="GX169" s="144"/>
      <c r="GY169" s="144"/>
      <c r="GZ169" s="144"/>
      <c r="HA169" s="144"/>
      <c r="HB169" s="144"/>
      <c r="HC169" s="144"/>
      <c r="HD169" s="144"/>
      <c r="HE169" s="144"/>
      <c r="HF169" s="144"/>
      <c r="HG169" s="144"/>
      <c r="HH169" s="144"/>
      <c r="HI169" s="144"/>
      <c r="HJ169" s="144"/>
      <c r="HK169" s="144"/>
      <c r="HL169" s="144"/>
      <c r="HM169" s="144"/>
      <c r="HN169" s="144"/>
      <c r="HO169" s="144"/>
      <c r="HP169" s="144"/>
      <c r="HQ169" s="144"/>
      <c r="HR169" s="144"/>
      <c r="HS169" s="144"/>
      <c r="HT169" s="144"/>
      <c r="HU169" s="144"/>
      <c r="HV169" s="144"/>
      <c r="HW169" s="144"/>
      <c r="HX169" s="144"/>
      <c r="HY169" s="144"/>
      <c r="HZ169" s="144"/>
      <c r="IA169" s="144"/>
      <c r="IB169" s="144"/>
      <c r="IC169" s="144"/>
      <c r="ID169" s="144"/>
      <c r="IE169" s="144"/>
      <c r="IF169" s="144"/>
      <c r="IG169" s="144"/>
      <c r="IH169" s="144"/>
      <c r="II169" s="144"/>
      <c r="IJ169" s="144"/>
      <c r="IK169" s="144"/>
      <c r="IL169" s="144"/>
    </row>
    <row r="170" spans="1:246" s="141" customFormat="1" ht="16.5" customHeight="1">
      <c r="A170" s="298"/>
      <c r="B170" s="128" t="s">
        <v>85</v>
      </c>
      <c r="C170" s="3"/>
      <c r="D170" s="3"/>
      <c r="E170" s="20"/>
      <c r="F170" s="20"/>
      <c r="G170" s="20"/>
      <c r="H170" s="20"/>
      <c r="I170" s="20"/>
      <c r="J170" s="3"/>
      <c r="K170" s="20"/>
      <c r="L170" s="20"/>
      <c r="M170" s="197"/>
      <c r="N170" s="20"/>
      <c r="O170" s="20"/>
      <c r="P170" s="197"/>
      <c r="Q170" s="20"/>
      <c r="R170" s="298"/>
    </row>
    <row r="171" spans="1:246" s="141" customFormat="1" ht="16.5" customHeight="1">
      <c r="A171" s="298"/>
      <c r="B171" s="128" t="s">
        <v>156</v>
      </c>
      <c r="C171" s="3"/>
      <c r="D171" s="3"/>
      <c r="E171" s="20"/>
      <c r="F171" s="20"/>
      <c r="G171" s="20"/>
      <c r="H171" s="20"/>
      <c r="I171" s="20"/>
      <c r="J171" s="3"/>
      <c r="K171" s="20"/>
      <c r="L171" s="20"/>
      <c r="M171" s="197"/>
      <c r="N171" s="20"/>
      <c r="O171" s="20"/>
      <c r="P171" s="197"/>
      <c r="Q171" s="20"/>
      <c r="R171" s="298"/>
    </row>
    <row r="172" spans="1:246" s="141" customFormat="1" ht="16.5" customHeight="1">
      <c r="A172" s="298"/>
      <c r="B172" s="128" t="s">
        <v>163</v>
      </c>
      <c r="C172" s="3"/>
      <c r="D172" s="3"/>
      <c r="E172" s="20"/>
      <c r="F172" s="20"/>
      <c r="G172" s="20"/>
      <c r="H172" s="20"/>
      <c r="I172" s="20"/>
      <c r="J172" s="3"/>
      <c r="K172" s="20"/>
      <c r="L172" s="20"/>
      <c r="M172" s="197"/>
      <c r="N172" s="20"/>
      <c r="O172" s="20"/>
      <c r="P172" s="197"/>
      <c r="Q172" s="20"/>
      <c r="R172" s="298"/>
    </row>
    <row r="173" spans="1:246" s="141" customFormat="1" ht="16.5" customHeight="1">
      <c r="A173" s="298"/>
      <c r="B173" s="128" t="s">
        <v>162</v>
      </c>
      <c r="C173" s="3"/>
      <c r="D173" s="3"/>
      <c r="E173" s="20"/>
      <c r="F173" s="20"/>
      <c r="G173" s="20"/>
      <c r="H173" s="20"/>
      <c r="I173" s="20"/>
      <c r="J173" s="3"/>
      <c r="K173" s="20"/>
      <c r="L173" s="20"/>
      <c r="M173" s="197"/>
      <c r="N173" s="20"/>
      <c r="O173" s="20"/>
      <c r="P173" s="197"/>
      <c r="Q173" s="20"/>
      <c r="R173" s="298"/>
    </row>
    <row r="174" spans="1:246" s="141" customFormat="1" ht="16.5" customHeight="1">
      <c r="A174" s="298"/>
      <c r="B174" s="128" t="s">
        <v>164</v>
      </c>
      <c r="C174" s="3"/>
      <c r="D174" s="3"/>
      <c r="E174" s="20"/>
      <c r="F174" s="20"/>
      <c r="G174" s="20"/>
      <c r="H174" s="20"/>
      <c r="I174" s="20"/>
      <c r="J174" s="3"/>
      <c r="K174" s="20"/>
      <c r="L174" s="20"/>
      <c r="M174" s="197"/>
      <c r="N174" s="20"/>
      <c r="O174" s="20"/>
      <c r="P174" s="197"/>
      <c r="Q174" s="20"/>
      <c r="R174" s="298"/>
    </row>
    <row r="175" spans="1:246" s="141" customFormat="1" ht="16.5" customHeight="1">
      <c r="A175" s="298"/>
      <c r="B175" s="128" t="s">
        <v>159</v>
      </c>
      <c r="C175" s="3"/>
      <c r="D175" s="3"/>
      <c r="E175" s="247"/>
      <c r="F175" s="247"/>
      <c r="G175" s="247"/>
      <c r="H175" s="247"/>
      <c r="I175" s="247"/>
      <c r="J175" s="3"/>
      <c r="K175" s="247"/>
      <c r="L175" s="247"/>
      <c r="M175" s="247"/>
      <c r="N175" s="247"/>
      <c r="O175" s="247"/>
      <c r="P175" s="247"/>
      <c r="Q175" s="247"/>
      <c r="R175" s="298"/>
    </row>
    <row r="176" spans="1:246" s="141" customFormat="1" ht="16.5" customHeight="1">
      <c r="A176" s="298"/>
      <c r="B176" s="128" t="s">
        <v>175</v>
      </c>
      <c r="C176" s="3"/>
      <c r="D176" s="3"/>
      <c r="E176" s="20"/>
      <c r="F176" s="20"/>
      <c r="G176" s="20"/>
      <c r="H176" s="20"/>
      <c r="I176" s="20"/>
      <c r="J176" s="3"/>
      <c r="K176" s="20"/>
      <c r="L176" s="20"/>
      <c r="M176" s="197"/>
      <c r="N176" s="20"/>
      <c r="O176" s="20"/>
      <c r="P176" s="197"/>
      <c r="Q176" s="20"/>
      <c r="R176" s="298"/>
    </row>
    <row r="177" spans="1:246" s="141" customFormat="1" ht="16.5" customHeight="1">
      <c r="A177" s="298"/>
      <c r="B177" s="128" t="s">
        <v>176</v>
      </c>
      <c r="C177" s="3"/>
      <c r="D177" s="3"/>
      <c r="E177" s="20"/>
      <c r="F177" s="20"/>
      <c r="G177" s="20"/>
      <c r="H177" s="20"/>
      <c r="I177" s="20"/>
      <c r="J177" s="3"/>
      <c r="K177" s="20"/>
      <c r="L177" s="20"/>
      <c r="M177" s="197"/>
      <c r="N177" s="20"/>
      <c r="O177" s="20"/>
      <c r="P177" s="197"/>
      <c r="Q177" s="20"/>
      <c r="R177" s="298"/>
    </row>
    <row r="178" spans="1:246" s="141" customFormat="1" ht="16.5" customHeight="1">
      <c r="A178" s="298"/>
      <c r="B178" s="128" t="s">
        <v>177</v>
      </c>
      <c r="C178" s="3"/>
      <c r="D178" s="3"/>
      <c r="E178" s="247"/>
      <c r="F178" s="247"/>
      <c r="G178" s="247"/>
      <c r="H178" s="247"/>
      <c r="I178" s="247"/>
      <c r="J178" s="3"/>
      <c r="K178" s="247"/>
      <c r="L178" s="247"/>
      <c r="M178" s="247"/>
      <c r="N178" s="247"/>
      <c r="O178" s="247"/>
      <c r="P178" s="247"/>
      <c r="Q178" s="247"/>
      <c r="R178" s="298"/>
    </row>
    <row r="179" spans="1:246" s="141" customFormat="1">
      <c r="A179" s="298"/>
      <c r="B179" s="85" t="s">
        <v>12</v>
      </c>
      <c r="C179" s="3"/>
      <c r="D179" s="3"/>
      <c r="E179" s="20"/>
      <c r="F179" s="20"/>
      <c r="G179" s="20"/>
      <c r="H179" s="20"/>
      <c r="I179" s="20"/>
      <c r="J179" s="3"/>
      <c r="K179" s="20"/>
      <c r="L179" s="20"/>
      <c r="M179" s="197"/>
      <c r="N179" s="20"/>
      <c r="O179" s="20"/>
      <c r="P179" s="197"/>
      <c r="Q179" s="20"/>
      <c r="R179" s="298"/>
    </row>
    <row r="180" spans="1:246" s="141" customFormat="1">
      <c r="A180" s="298"/>
      <c r="B180" s="125" t="s">
        <v>86</v>
      </c>
      <c r="C180" s="3"/>
      <c r="D180" s="3"/>
      <c r="E180" s="20"/>
      <c r="F180" s="20"/>
      <c r="G180" s="20"/>
      <c r="H180" s="20"/>
      <c r="I180" s="20"/>
      <c r="J180" s="3"/>
      <c r="K180" s="20"/>
      <c r="L180" s="20"/>
      <c r="M180" s="197"/>
      <c r="N180" s="20"/>
      <c r="O180" s="20"/>
      <c r="P180" s="197"/>
      <c r="Q180" s="20"/>
      <c r="R180" s="298"/>
    </row>
    <row r="181" spans="1:246" s="141" customFormat="1" ht="18.75" customHeight="1">
      <c r="A181" s="298"/>
      <c r="B181" s="85" t="s">
        <v>87</v>
      </c>
      <c r="C181" s="3"/>
      <c r="D181" s="3"/>
      <c r="E181" s="20"/>
      <c r="F181" s="20"/>
      <c r="G181" s="20"/>
      <c r="H181" s="20"/>
      <c r="I181" s="20"/>
      <c r="J181" s="3"/>
      <c r="K181" s="20"/>
      <c r="L181" s="20"/>
      <c r="M181" s="197"/>
      <c r="N181" s="20"/>
      <c r="O181" s="20"/>
      <c r="P181" s="197"/>
      <c r="Q181" s="20"/>
      <c r="R181" s="298"/>
    </row>
    <row r="182" spans="1:246" s="141" customFormat="1" ht="14.25" customHeight="1">
      <c r="A182" s="298"/>
      <c r="B182" s="128" t="s">
        <v>88</v>
      </c>
      <c r="C182" s="3"/>
      <c r="D182" s="3"/>
      <c r="E182" s="20"/>
      <c r="F182" s="20"/>
      <c r="G182" s="20"/>
      <c r="H182" s="20"/>
      <c r="I182" s="20"/>
      <c r="J182" s="3"/>
      <c r="K182" s="20"/>
      <c r="L182" s="20"/>
      <c r="M182" s="197"/>
      <c r="N182" s="20"/>
      <c r="O182" s="20"/>
      <c r="P182" s="197"/>
      <c r="Q182" s="20"/>
      <c r="R182" s="298"/>
    </row>
    <row r="183" spans="1:246" s="141" customFormat="1" ht="18.75" customHeight="1">
      <c r="A183" s="298"/>
      <c r="B183" s="85" t="s">
        <v>92</v>
      </c>
      <c r="C183" s="3"/>
      <c r="D183" s="3"/>
      <c r="E183" s="20"/>
      <c r="F183" s="20"/>
      <c r="G183" s="20"/>
      <c r="H183" s="20"/>
      <c r="I183" s="20"/>
      <c r="J183" s="3"/>
      <c r="K183" s="20"/>
      <c r="L183" s="20"/>
      <c r="M183" s="197"/>
      <c r="N183" s="20"/>
      <c r="O183" s="20"/>
      <c r="P183" s="197"/>
      <c r="Q183" s="20"/>
      <c r="R183" s="298"/>
    </row>
    <row r="184" spans="1:246" s="141" customFormat="1" ht="16.5" customHeight="1">
      <c r="A184" s="298"/>
      <c r="B184" s="85" t="s">
        <v>89</v>
      </c>
      <c r="C184" s="3"/>
      <c r="D184" s="3"/>
      <c r="E184" s="20"/>
      <c r="F184" s="20"/>
      <c r="G184" s="20"/>
      <c r="H184" s="20"/>
      <c r="I184" s="20"/>
      <c r="J184" s="3"/>
      <c r="K184" s="20"/>
      <c r="L184" s="20"/>
      <c r="M184" s="197"/>
      <c r="N184" s="20"/>
      <c r="O184" s="20"/>
      <c r="P184" s="197"/>
      <c r="Q184" s="20"/>
      <c r="R184" s="298"/>
    </row>
    <row r="185" spans="1:246" s="141" customFormat="1" ht="20.25" customHeight="1">
      <c r="A185" s="298"/>
      <c r="B185" s="125" t="s">
        <v>80</v>
      </c>
      <c r="C185" s="20"/>
      <c r="D185" s="20"/>
      <c r="E185" s="143"/>
      <c r="F185" s="143"/>
      <c r="G185" s="143"/>
      <c r="H185" s="143"/>
      <c r="I185" s="143"/>
      <c r="J185" s="20"/>
      <c r="K185" s="143"/>
      <c r="L185" s="143"/>
      <c r="M185" s="143"/>
      <c r="N185" s="143"/>
      <c r="O185" s="143"/>
      <c r="P185" s="143"/>
      <c r="Q185" s="143"/>
      <c r="R185" s="303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144"/>
      <c r="AQ185" s="144"/>
      <c r="AR185" s="144"/>
      <c r="AS185" s="144"/>
      <c r="AT185" s="144"/>
      <c r="AU185" s="144"/>
      <c r="AV185" s="144"/>
      <c r="AW185" s="144"/>
      <c r="AX185" s="144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  <c r="BI185" s="144"/>
      <c r="BJ185" s="144"/>
      <c r="BK185" s="144"/>
      <c r="BL185" s="144"/>
      <c r="BM185" s="144"/>
      <c r="BN185" s="144"/>
      <c r="BO185" s="144"/>
      <c r="BP185" s="144"/>
      <c r="BQ185" s="144"/>
      <c r="BR185" s="144"/>
      <c r="BS185" s="144"/>
      <c r="BT185" s="144"/>
      <c r="BU185" s="144"/>
      <c r="BV185" s="144"/>
      <c r="BW185" s="144"/>
      <c r="BX185" s="144"/>
      <c r="BY185" s="144"/>
      <c r="BZ185" s="144"/>
      <c r="CA185" s="144"/>
      <c r="CB185" s="144"/>
      <c r="CC185" s="144"/>
      <c r="CD185" s="144"/>
      <c r="CE185" s="144"/>
      <c r="CF185" s="144"/>
      <c r="CG185" s="144"/>
      <c r="CH185" s="144"/>
      <c r="CI185" s="144"/>
      <c r="CJ185" s="144"/>
      <c r="CK185" s="144"/>
      <c r="CL185" s="144"/>
      <c r="CM185" s="144"/>
      <c r="CN185" s="144"/>
      <c r="CO185" s="144"/>
      <c r="CP185" s="144"/>
      <c r="CQ185" s="144"/>
      <c r="CR185" s="144"/>
      <c r="CS185" s="144"/>
      <c r="CT185" s="144"/>
      <c r="CU185" s="144"/>
      <c r="CV185" s="144"/>
      <c r="CW185" s="144"/>
      <c r="CX185" s="144"/>
      <c r="CY185" s="144"/>
      <c r="CZ185" s="144"/>
      <c r="DA185" s="144"/>
      <c r="DB185" s="144"/>
      <c r="DC185" s="144"/>
      <c r="DD185" s="144"/>
      <c r="DE185" s="144"/>
      <c r="DF185" s="144"/>
      <c r="DG185" s="144"/>
      <c r="DH185" s="144"/>
      <c r="DI185" s="144"/>
      <c r="DJ185" s="144"/>
      <c r="DK185" s="144"/>
      <c r="DL185" s="144"/>
      <c r="DM185" s="144"/>
      <c r="DN185" s="144"/>
      <c r="DO185" s="144"/>
      <c r="DP185" s="144"/>
      <c r="DQ185" s="144"/>
      <c r="DR185" s="144"/>
      <c r="DS185" s="144"/>
      <c r="DT185" s="144"/>
      <c r="DU185" s="144"/>
      <c r="DV185" s="144"/>
      <c r="DW185" s="144"/>
      <c r="DX185" s="144"/>
      <c r="DY185" s="144"/>
      <c r="DZ185" s="144"/>
      <c r="EA185" s="144"/>
      <c r="EB185" s="144"/>
      <c r="EC185" s="144"/>
      <c r="ED185" s="144"/>
      <c r="EE185" s="144"/>
      <c r="EF185" s="144"/>
      <c r="EG185" s="144"/>
      <c r="EH185" s="144"/>
      <c r="EI185" s="144"/>
      <c r="EJ185" s="144"/>
      <c r="EK185" s="144"/>
      <c r="EL185" s="144"/>
      <c r="EM185" s="144"/>
      <c r="EN185" s="144"/>
      <c r="EO185" s="144"/>
      <c r="EP185" s="144"/>
      <c r="EQ185" s="144"/>
      <c r="ER185" s="144"/>
      <c r="ES185" s="144"/>
      <c r="ET185" s="144"/>
      <c r="EU185" s="144"/>
      <c r="EV185" s="144"/>
      <c r="EW185" s="144"/>
      <c r="EX185" s="144"/>
      <c r="EY185" s="144"/>
      <c r="EZ185" s="144"/>
      <c r="FA185" s="144"/>
      <c r="FB185" s="144"/>
      <c r="FC185" s="144"/>
      <c r="FD185" s="144"/>
      <c r="FE185" s="144"/>
      <c r="FF185" s="144"/>
      <c r="FG185" s="144"/>
      <c r="FH185" s="144"/>
      <c r="FI185" s="144"/>
      <c r="FJ185" s="144"/>
      <c r="FK185" s="144"/>
      <c r="FL185" s="144"/>
      <c r="FM185" s="144"/>
      <c r="FN185" s="144"/>
      <c r="FO185" s="144"/>
      <c r="FP185" s="144"/>
      <c r="FQ185" s="144"/>
      <c r="FR185" s="144"/>
      <c r="FS185" s="144"/>
      <c r="FT185" s="144"/>
      <c r="FU185" s="144"/>
      <c r="FV185" s="144"/>
      <c r="FW185" s="144"/>
      <c r="FX185" s="144"/>
      <c r="FY185" s="144"/>
      <c r="FZ185" s="144"/>
      <c r="GA185" s="144"/>
      <c r="GB185" s="144"/>
      <c r="GC185" s="144"/>
      <c r="GD185" s="144"/>
      <c r="GE185" s="144"/>
      <c r="GF185" s="144"/>
      <c r="GG185" s="144"/>
      <c r="GH185" s="144"/>
      <c r="GI185" s="144"/>
      <c r="GJ185" s="144"/>
      <c r="GK185" s="144"/>
      <c r="GL185" s="144"/>
      <c r="GM185" s="144"/>
      <c r="GN185" s="144"/>
      <c r="GO185" s="144"/>
      <c r="GP185" s="144"/>
      <c r="GQ185" s="144"/>
      <c r="GR185" s="144"/>
      <c r="GS185" s="144"/>
      <c r="GT185" s="144"/>
      <c r="GU185" s="144"/>
      <c r="GV185" s="144"/>
      <c r="GW185" s="144"/>
      <c r="GX185" s="144"/>
      <c r="GY185" s="144"/>
      <c r="GZ185" s="144"/>
      <c r="HA185" s="144"/>
      <c r="HB185" s="144"/>
      <c r="HC185" s="144"/>
      <c r="HD185" s="144"/>
      <c r="HE185" s="144"/>
      <c r="HF185" s="144"/>
      <c r="HG185" s="144"/>
      <c r="HH185" s="144"/>
      <c r="HI185" s="144"/>
      <c r="HJ185" s="144"/>
      <c r="HK185" s="144"/>
      <c r="HL185" s="144"/>
      <c r="HM185" s="144"/>
      <c r="HN185" s="144"/>
      <c r="HO185" s="144"/>
      <c r="HP185" s="144"/>
      <c r="HQ185" s="144"/>
      <c r="HR185" s="144"/>
      <c r="HS185" s="144"/>
      <c r="HT185" s="144"/>
      <c r="HU185" s="144"/>
      <c r="HV185" s="144"/>
      <c r="HW185" s="144"/>
      <c r="HX185" s="144"/>
      <c r="HY185" s="144"/>
      <c r="HZ185" s="144"/>
      <c r="IA185" s="144"/>
      <c r="IB185" s="144"/>
      <c r="IC185" s="144"/>
      <c r="ID185" s="144"/>
      <c r="IE185" s="144"/>
      <c r="IF185" s="144"/>
      <c r="IG185" s="144"/>
      <c r="IH185" s="144"/>
      <c r="II185" s="144"/>
      <c r="IJ185" s="144"/>
      <c r="IK185" s="144"/>
      <c r="IL185" s="144"/>
    </row>
    <row r="186" spans="1:246" s="33" customFormat="1" ht="4.5" customHeight="1">
      <c r="A186" s="263"/>
      <c r="B186" s="12"/>
      <c r="C186" s="14"/>
      <c r="D186" s="14"/>
      <c r="E186" s="14"/>
      <c r="F186" s="1"/>
      <c r="G186" s="1"/>
      <c r="H186" s="1"/>
      <c r="I186" s="1"/>
      <c r="J186" s="1"/>
      <c r="K186" s="1"/>
      <c r="L186" s="14"/>
      <c r="M186" s="14"/>
      <c r="N186" s="14"/>
      <c r="O186" s="1"/>
      <c r="P186" s="1"/>
      <c r="Q186" s="1"/>
      <c r="R186" s="264"/>
      <c r="S186" s="32"/>
      <c r="T186" s="32"/>
      <c r="U186" s="32"/>
      <c r="V186" s="32"/>
      <c r="W186" s="32"/>
      <c r="X186" s="32"/>
    </row>
    <row r="187" spans="1:246" s="254" customFormat="1" ht="42.75" customHeight="1">
      <c r="A187" s="304"/>
      <c r="B187" s="593" t="s">
        <v>1</v>
      </c>
      <c r="C187" s="593"/>
      <c r="D187" s="243" t="s">
        <v>7</v>
      </c>
      <c r="E187" s="597" t="s">
        <v>8</v>
      </c>
      <c r="F187" s="598"/>
      <c r="G187" s="598"/>
      <c r="H187" s="598"/>
      <c r="I187" s="598"/>
      <c r="J187" s="598"/>
      <c r="K187" s="598"/>
      <c r="L187" s="599"/>
      <c r="M187" s="244" t="s">
        <v>135</v>
      </c>
      <c r="N187" s="244" t="s">
        <v>3</v>
      </c>
      <c r="O187" s="243" t="s">
        <v>121</v>
      </c>
      <c r="P187" s="243" t="s">
        <v>123</v>
      </c>
      <c r="Q187" s="243" t="s">
        <v>2</v>
      </c>
      <c r="R187" s="304"/>
    </row>
    <row r="188" spans="1:246" s="146" customFormat="1" ht="22.5" customHeight="1">
      <c r="A188" s="305"/>
      <c r="B188" s="600">
        <v>1</v>
      </c>
      <c r="C188" s="600"/>
      <c r="D188" s="133">
        <v>3</v>
      </c>
      <c r="E188" s="485" t="s">
        <v>90</v>
      </c>
      <c r="F188" s="486"/>
      <c r="G188" s="486"/>
      <c r="H188" s="486"/>
      <c r="I188" s="486"/>
      <c r="J188" s="486"/>
      <c r="K188" s="486"/>
      <c r="L188" s="487"/>
      <c r="M188" s="337" t="s">
        <v>124</v>
      </c>
      <c r="N188" s="204">
        <v>200</v>
      </c>
      <c r="O188" s="253">
        <f>N188*D188</f>
        <v>600</v>
      </c>
      <c r="P188" s="253"/>
      <c r="Q188" s="45"/>
      <c r="R188" s="305"/>
      <c r="IE188" s="147" t="e">
        <f>#REF!</f>
        <v>#REF!</v>
      </c>
      <c r="IF188" s="148" t="e">
        <f>IF(IE188&lt;&gt;0,IE188,"")</f>
        <v>#REF!</v>
      </c>
    </row>
    <row r="189" spans="1:246" s="146" customFormat="1" ht="22.5" customHeight="1">
      <c r="A189" s="305"/>
      <c r="B189" s="600">
        <v>2</v>
      </c>
      <c r="C189" s="600"/>
      <c r="D189" s="133">
        <v>2</v>
      </c>
      <c r="E189" s="252" t="s">
        <v>91</v>
      </c>
      <c r="F189" s="171"/>
      <c r="G189" s="252"/>
      <c r="H189" s="252"/>
      <c r="I189" s="252"/>
      <c r="J189" s="252"/>
      <c r="K189" s="252"/>
      <c r="L189" s="252"/>
      <c r="M189" s="337" t="s">
        <v>124</v>
      </c>
      <c r="N189" s="204">
        <v>200</v>
      </c>
      <c r="O189" s="253">
        <f>N189*D189</f>
        <v>400</v>
      </c>
      <c r="P189" s="253"/>
      <c r="Q189" s="45"/>
      <c r="R189" s="305"/>
      <c r="IE189" s="147" t="e">
        <f>#REF!</f>
        <v>#REF!</v>
      </c>
      <c r="IF189" s="148" t="e">
        <f>IF(IE189&lt;&gt;0,IE189,"")</f>
        <v>#REF!</v>
      </c>
    </row>
    <row r="190" spans="1:246" s="146" customFormat="1" ht="22.5" customHeight="1">
      <c r="A190" s="305"/>
      <c r="B190" s="600">
        <v>3</v>
      </c>
      <c r="C190" s="600"/>
      <c r="D190" s="133">
        <v>2</v>
      </c>
      <c r="E190" s="485" t="s">
        <v>126</v>
      </c>
      <c r="F190" s="486"/>
      <c r="G190" s="486"/>
      <c r="H190" s="486"/>
      <c r="I190" s="486"/>
      <c r="J190" s="486"/>
      <c r="K190" s="486"/>
      <c r="L190" s="487"/>
      <c r="M190" s="337" t="s">
        <v>125</v>
      </c>
      <c r="N190" s="204">
        <v>350</v>
      </c>
      <c r="O190" s="157"/>
      <c r="P190" s="236">
        <v>700</v>
      </c>
      <c r="Q190" s="45"/>
      <c r="R190" s="305"/>
      <c r="IE190" s="147"/>
      <c r="IF190" s="148"/>
    </row>
    <row r="191" spans="1:246" s="135" customFormat="1" ht="17.25" customHeight="1">
      <c r="A191" s="262"/>
      <c r="B191" s="201"/>
      <c r="C191" s="202"/>
      <c r="D191" s="365"/>
      <c r="E191" s="605"/>
      <c r="F191" s="606"/>
      <c r="G191" s="606"/>
      <c r="H191" s="606"/>
      <c r="I191" s="606"/>
      <c r="J191" s="606"/>
      <c r="K191" s="606"/>
      <c r="L191" s="607"/>
      <c r="M191" s="365"/>
      <c r="N191" s="365"/>
      <c r="O191" s="365"/>
      <c r="P191" s="45"/>
      <c r="Q191" s="45"/>
      <c r="R191" s="306"/>
      <c r="S191" s="145"/>
      <c r="T191" s="145"/>
      <c r="U191" s="145"/>
    </row>
    <row r="192" spans="1:246" s="39" customFormat="1" ht="6" customHeight="1">
      <c r="A192" s="270"/>
      <c r="B192" s="14"/>
      <c r="C192" s="14"/>
      <c r="D192" s="14"/>
      <c r="E192" s="1"/>
      <c r="F192" s="1"/>
      <c r="G192" s="1"/>
      <c r="H192" s="1"/>
      <c r="I192" s="1"/>
      <c r="J192" s="1"/>
      <c r="K192" s="14"/>
      <c r="L192" s="14"/>
      <c r="M192" s="14"/>
      <c r="N192" s="14"/>
      <c r="O192" s="208"/>
      <c r="P192" s="208"/>
      <c r="Q192" s="1"/>
      <c r="R192" s="281"/>
      <c r="S192" s="31"/>
      <c r="T192" s="31"/>
      <c r="U192" s="31"/>
      <c r="V192" s="31"/>
      <c r="W192" s="31"/>
      <c r="X192" s="31"/>
    </row>
    <row r="193" spans="1:24" s="35" customFormat="1" ht="21" customHeight="1">
      <c r="A193" s="277"/>
      <c r="B193" s="595" t="s">
        <v>72</v>
      </c>
      <c r="C193" s="595"/>
      <c r="D193" s="595"/>
      <c r="E193" s="595"/>
      <c r="F193" s="595"/>
      <c r="G193" s="595"/>
      <c r="H193" s="595"/>
      <c r="I193" s="595"/>
      <c r="J193" s="595"/>
      <c r="K193" s="595"/>
      <c r="L193" s="595"/>
      <c r="M193" s="595"/>
      <c r="N193" s="595"/>
      <c r="O193" s="595"/>
      <c r="P193" s="595"/>
      <c r="Q193" s="595"/>
      <c r="R193" s="290"/>
      <c r="S193" s="34"/>
      <c r="T193" s="34"/>
      <c r="U193" s="34"/>
      <c r="V193" s="34"/>
      <c r="W193" s="34"/>
      <c r="X193" s="34"/>
    </row>
    <row r="194" spans="1:24" s="36" customFormat="1" ht="12.75" customHeight="1">
      <c r="A194" s="270"/>
      <c r="B194" s="26" t="e">
        <f>#REF!</f>
        <v>#REF!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>
        <v>2</v>
      </c>
      <c r="R194" s="280"/>
      <c r="S194" s="30"/>
      <c r="T194" s="30"/>
      <c r="U194" s="30"/>
      <c r="V194" s="30"/>
      <c r="W194" s="30"/>
      <c r="X194" s="30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9YTzR2mqspsFJKsaL5MzHNGCu0ZTsP0QCtisr1VBWTqv8Cq3Z9ZL6Y7kv9+iSIuHKulDzYsivrX9jp7b4naZPQ==" saltValue="jgPMvJ4D5NyLR5RJLd9wvA==" spinCount="100000" sheet="1" objects="1" scenarios="1"/>
  <mergeCells count="108"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57:L57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N4:Q6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D68:L68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E191:L191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</mergeCells>
  <conditionalFormatting sqref="P190 O63:P103 D12 K12 O15:P57">
    <cfRule type="cellIs" dxfId="12" priority="55" stopIfTrue="1" operator="equal">
      <formula>""</formula>
    </cfRule>
  </conditionalFormatting>
  <conditionalFormatting sqref="B63:C103 B15:C57">
    <cfRule type="cellIs" dxfId="11" priority="54" stopIfTrue="1" operator="equal">
      <formula>0</formula>
    </cfRule>
  </conditionalFormatting>
  <conditionalFormatting sqref="D63:N103 E22:L57 E15:L20 D15:D57 D51:L51 M15:N57 M188:M190">
    <cfRule type="cellIs" dxfId="10" priority="53" stopIfTrue="1" operator="equal">
      <formula>0</formula>
    </cfRule>
  </conditionalFormatting>
  <conditionalFormatting sqref="F8 D10:F10">
    <cfRule type="cellIs" dxfId="9" priority="16" stopIfTrue="1" operator="equal">
      <formula>""</formula>
    </cfRule>
  </conditionalFormatting>
  <conditionalFormatting sqref="D10:F10">
    <cfRule type="cellIs" dxfId="8" priority="5" stopIfTrue="1" operator="equal">
      <formula>""</formula>
    </cfRule>
  </conditionalFormatting>
  <conditionalFormatting sqref="D10 F8:Q8">
    <cfRule type="cellIs" dxfId="7" priority="4" stopIfTrue="1" operator="equal">
      <formula>""</formula>
    </cfRule>
  </conditionalFormatting>
  <dataValidations xWindow="736" yWindow="318" count="7">
    <dataValidation type="list" allowBlank="1" showInputMessage="1" showErrorMessage="1" sqref="M63:M103">
      <formula1>$S$15:$S$15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62:A106 A192:A194 O12 J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188:M190">
      <formula1>$S$15:$S$16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97"/>
  <sheetViews>
    <sheetView showGridLines="0" showRowColHeaders="0" workbookViewId="0"/>
  </sheetViews>
  <sheetFormatPr defaultColWidth="0" defaultRowHeight="12.75" customHeight="1" zeroHeight="1"/>
  <cols>
    <col min="1" max="1" width="2.28515625" style="419" customWidth="1"/>
    <col min="2" max="2" width="6.5703125" style="3" customWidth="1"/>
    <col min="3" max="3" width="9.5703125" style="3" customWidth="1"/>
    <col min="4" max="4" width="3.85546875" style="3" customWidth="1"/>
    <col min="5" max="5" width="9.5703125" style="248" customWidth="1"/>
    <col min="6" max="6" width="7.85546875" style="248" customWidth="1"/>
    <col min="7" max="7" width="4" style="248" customWidth="1"/>
    <col min="8" max="8" width="7.5703125" style="248" customWidth="1"/>
    <col min="9" max="9" width="7" style="248" customWidth="1"/>
    <col min="10" max="10" width="6.42578125" style="3" customWidth="1"/>
    <col min="11" max="11" width="9" style="248" customWidth="1"/>
    <col min="12" max="12" width="17.85546875" style="248" customWidth="1"/>
    <col min="13" max="13" width="15.140625" style="248" customWidth="1"/>
    <col min="14" max="14" width="13.42578125" style="248" customWidth="1"/>
    <col min="15" max="15" width="16" style="248" customWidth="1"/>
    <col min="16" max="16" width="2" style="419" customWidth="1"/>
    <col min="17" max="246" width="0" style="248" hidden="1" customWidth="1"/>
    <col min="247" max="16384" width="9.140625" style="248" hidden="1"/>
  </cols>
  <sheetData>
    <row r="1" spans="1:241" s="30" customFormat="1">
      <c r="A1" s="267"/>
      <c r="B1" s="3"/>
      <c r="C1" s="3"/>
      <c r="D1" s="3"/>
      <c r="E1" s="367"/>
      <c r="F1" s="367"/>
      <c r="G1" s="367"/>
      <c r="H1" s="367"/>
      <c r="I1" s="367"/>
      <c r="J1" s="367"/>
      <c r="K1" s="3"/>
      <c r="L1" s="3"/>
      <c r="M1" s="3"/>
      <c r="N1" s="367"/>
      <c r="O1" s="367"/>
      <c r="P1" s="261"/>
    </row>
    <row r="2" spans="1:241" s="30" customFormat="1">
      <c r="A2" s="273"/>
      <c r="B2" s="3"/>
      <c r="C2" s="3"/>
      <c r="D2" s="3"/>
      <c r="E2" s="367"/>
      <c r="F2" s="367"/>
      <c r="G2" s="367"/>
      <c r="H2" s="367"/>
      <c r="I2" s="367"/>
      <c r="J2" s="367"/>
      <c r="K2" s="3"/>
      <c r="L2" s="3"/>
      <c r="M2" s="3"/>
      <c r="N2" s="526"/>
      <c r="O2" s="526"/>
      <c r="P2" s="261"/>
    </row>
    <row r="3" spans="1:241" s="30" customFormat="1" ht="21.75" customHeight="1">
      <c r="A3" s="273"/>
      <c r="B3" s="3"/>
      <c r="C3" s="3"/>
      <c r="D3" s="3"/>
      <c r="E3" s="367"/>
      <c r="F3" s="367"/>
      <c r="G3" s="367"/>
      <c r="H3" s="367"/>
      <c r="I3" s="367"/>
      <c r="J3" s="367"/>
      <c r="K3" s="3"/>
      <c r="L3" s="620" t="str">
        <f>'1-MCN'!L4</f>
        <v>Chamada de Propostas FAPESP-FINEP 2015</v>
      </c>
      <c r="M3" s="620"/>
      <c r="N3" s="620"/>
      <c r="O3" s="621"/>
      <c r="P3" s="261"/>
    </row>
    <row r="4" spans="1:241" s="30" customFormat="1" ht="12.75" customHeight="1">
      <c r="A4" s="273"/>
      <c r="B4" s="3"/>
      <c r="C4" s="3"/>
      <c r="D4" s="3"/>
      <c r="E4" s="367"/>
      <c r="F4" s="367"/>
      <c r="G4" s="367"/>
      <c r="H4" s="367"/>
      <c r="I4" s="367"/>
      <c r="J4" s="367"/>
      <c r="K4" s="3"/>
      <c r="L4" s="620"/>
      <c r="M4" s="620"/>
      <c r="N4" s="620"/>
      <c r="O4" s="621"/>
      <c r="P4" s="261"/>
    </row>
    <row r="5" spans="1:241" s="30" customFormat="1" ht="12.75" customHeight="1">
      <c r="A5" s="273"/>
      <c r="B5" s="3"/>
      <c r="C5" s="3"/>
      <c r="D5" s="3"/>
      <c r="E5" s="367"/>
      <c r="F5" s="367"/>
      <c r="G5" s="367"/>
      <c r="H5" s="367"/>
      <c r="I5" s="367"/>
      <c r="J5" s="367"/>
      <c r="K5" s="3"/>
      <c r="L5" s="620"/>
      <c r="M5" s="620"/>
      <c r="N5" s="620"/>
      <c r="O5" s="621"/>
      <c r="P5" s="261"/>
    </row>
    <row r="6" spans="1:241" s="30" customFormat="1" ht="15.75">
      <c r="A6" s="273"/>
      <c r="B6" s="3"/>
      <c r="C6" s="3"/>
      <c r="D6" s="3"/>
      <c r="E6" s="367"/>
      <c r="F6" s="367"/>
      <c r="G6" s="367"/>
      <c r="H6" s="367"/>
      <c r="I6" s="367"/>
      <c r="J6" s="367"/>
      <c r="K6" s="3"/>
      <c r="M6" s="410"/>
      <c r="N6" s="410"/>
      <c r="O6" s="432"/>
      <c r="P6" s="261"/>
    </row>
    <row r="7" spans="1:241" s="4" customFormat="1" ht="24.75" customHeight="1">
      <c r="A7" s="274"/>
      <c r="B7" s="242" t="s">
        <v>198</v>
      </c>
      <c r="C7" s="176"/>
      <c r="E7" s="617" t="s">
        <v>208</v>
      </c>
      <c r="F7" s="618"/>
      <c r="G7" s="618"/>
      <c r="H7" s="618"/>
      <c r="I7" s="618"/>
      <c r="J7" s="618"/>
      <c r="K7" s="619"/>
      <c r="L7" s="30"/>
      <c r="M7" s="433"/>
      <c r="N7" s="433"/>
      <c r="O7" s="433"/>
      <c r="P7" s="261"/>
    </row>
    <row r="8" spans="1:241" s="30" customFormat="1" ht="15.75">
      <c r="A8" s="273"/>
      <c r="B8" s="47"/>
      <c r="C8" s="60"/>
      <c r="D8" s="60"/>
      <c r="E8" s="61"/>
      <c r="F8" s="61"/>
      <c r="G8" s="61"/>
      <c r="H8" s="61"/>
      <c r="I8" s="61"/>
      <c r="J8" s="61"/>
      <c r="K8" s="60"/>
      <c r="L8" s="60"/>
      <c r="M8" s="433"/>
      <c r="N8" s="433"/>
      <c r="O8" s="434"/>
      <c r="P8" s="261"/>
    </row>
    <row r="9" spans="1:241" s="30" customFormat="1" ht="15">
      <c r="A9" s="273"/>
      <c r="B9" s="611" t="s">
        <v>114</v>
      </c>
      <c r="C9" s="611"/>
      <c r="D9" s="611"/>
      <c r="E9" s="612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288"/>
    </row>
    <row r="10" spans="1:241" s="30" customFormat="1" ht="15">
      <c r="A10" s="273"/>
      <c r="B10" s="47"/>
      <c r="C10" s="60"/>
      <c r="D10" s="60"/>
      <c r="E10" s="61"/>
      <c r="F10" s="61"/>
      <c r="G10" s="61"/>
      <c r="H10" s="61"/>
      <c r="I10" s="61"/>
      <c r="J10" s="61"/>
      <c r="K10" s="60"/>
      <c r="L10" s="60"/>
      <c r="M10" s="61"/>
      <c r="N10" s="61"/>
      <c r="O10" s="61"/>
      <c r="P10" s="261"/>
    </row>
    <row r="11" spans="1:241" s="30" customFormat="1" ht="15">
      <c r="A11" s="273"/>
      <c r="B11" s="614" t="s">
        <v>0</v>
      </c>
      <c r="C11" s="614"/>
      <c r="D11" s="442"/>
      <c r="E11" s="442"/>
      <c r="F11" s="442"/>
      <c r="G11" s="367"/>
      <c r="H11" s="367"/>
      <c r="I11" s="367"/>
      <c r="K11" s="3"/>
      <c r="L11" s="3"/>
      <c r="M11" s="3"/>
      <c r="N11" s="367"/>
      <c r="O11" s="367"/>
      <c r="P11" s="261"/>
    </row>
    <row r="12" spans="1:241" s="30" customFormat="1">
      <c r="A12" s="273"/>
      <c r="B12" s="3"/>
      <c r="C12" s="3"/>
      <c r="D12" s="3"/>
      <c r="E12" s="367"/>
      <c r="F12" s="367"/>
      <c r="G12" s="367"/>
      <c r="H12" s="367"/>
      <c r="I12" s="367"/>
      <c r="K12" s="3"/>
      <c r="L12" s="3"/>
      <c r="M12" s="3"/>
      <c r="N12" s="367"/>
      <c r="O12" s="367"/>
      <c r="P12" s="261"/>
    </row>
    <row r="13" spans="1:241" s="30" customFormat="1" ht="18">
      <c r="A13" s="273"/>
      <c r="B13" s="615" t="s">
        <v>209</v>
      </c>
      <c r="C13" s="615"/>
      <c r="D13" s="616" t="str">
        <f>IF(SUM(N16:N58,N64:N104)=0,"",SUM(N16:N58,N64:N104))</f>
        <v/>
      </c>
      <c r="E13" s="616"/>
      <c r="F13" s="616"/>
      <c r="G13" s="367"/>
      <c r="H13" s="367"/>
      <c r="I13" s="367"/>
      <c r="K13" s="3"/>
      <c r="L13" s="3"/>
      <c r="M13" s="98"/>
      <c r="N13" s="409" t="s">
        <v>195</v>
      </c>
      <c r="O13" s="98"/>
      <c r="P13" s="261"/>
    </row>
    <row r="14" spans="1:241" s="33" customFormat="1">
      <c r="A14" s="287"/>
      <c r="B14" s="14"/>
      <c r="C14" s="14"/>
      <c r="D14" s="14"/>
      <c r="E14" s="1"/>
      <c r="F14" s="1"/>
      <c r="G14" s="367"/>
      <c r="H14" s="367"/>
      <c r="I14" s="367"/>
      <c r="J14" s="30"/>
      <c r="K14" s="3"/>
      <c r="L14" s="3"/>
      <c r="M14" s="14"/>
      <c r="N14" s="1"/>
      <c r="O14" s="1"/>
      <c r="P14" s="264"/>
      <c r="Q14" s="32"/>
      <c r="R14" s="32"/>
      <c r="S14" s="32"/>
      <c r="T14" s="32"/>
      <c r="U14" s="32"/>
      <c r="V14" s="32"/>
    </row>
    <row r="15" spans="1:241" s="35" customFormat="1" ht="25.5" customHeight="1">
      <c r="A15" s="277"/>
      <c r="B15" s="421" t="s">
        <v>1</v>
      </c>
      <c r="C15" s="421" t="s">
        <v>7</v>
      </c>
      <c r="D15" s="597" t="s">
        <v>8</v>
      </c>
      <c r="E15" s="598"/>
      <c r="F15" s="598"/>
      <c r="G15" s="598"/>
      <c r="H15" s="598"/>
      <c r="I15" s="598"/>
      <c r="J15" s="598"/>
      <c r="K15" s="598"/>
      <c r="L15" s="599"/>
      <c r="M15" s="244" t="s">
        <v>3</v>
      </c>
      <c r="N15" s="317" t="s">
        <v>210</v>
      </c>
      <c r="O15" s="421" t="s">
        <v>2</v>
      </c>
      <c r="P15" s="290"/>
      <c r="R15" s="34"/>
      <c r="S15" s="34"/>
      <c r="T15" s="34"/>
      <c r="U15" s="34"/>
      <c r="V15" s="34"/>
    </row>
    <row r="16" spans="1:241" s="36" customFormat="1" ht="24" customHeight="1">
      <c r="A16" s="184"/>
      <c r="B16" s="150"/>
      <c r="C16" s="150"/>
      <c r="D16" s="592"/>
      <c r="E16" s="592"/>
      <c r="F16" s="592"/>
      <c r="G16" s="592"/>
      <c r="H16" s="592"/>
      <c r="I16" s="592"/>
      <c r="J16" s="592"/>
      <c r="K16" s="592"/>
      <c r="L16" s="592"/>
      <c r="M16" s="235"/>
      <c r="N16" s="234" t="str">
        <f>IF(C16=0,"",(C16*M16))</f>
        <v/>
      </c>
      <c r="O16" s="45"/>
      <c r="P16" s="261"/>
      <c r="Q16" s="364" t="s">
        <v>199</v>
      </c>
      <c r="R16" s="30"/>
      <c r="S16" s="30"/>
      <c r="T16" s="30"/>
      <c r="U16" s="30"/>
      <c r="V16" s="30"/>
      <c r="IF16" s="37"/>
      <c r="IG16" s="425"/>
    </row>
    <row r="17" spans="1:241" s="36" customFormat="1" ht="24" customHeight="1">
      <c r="A17" s="184"/>
      <c r="B17" s="150"/>
      <c r="C17" s="150"/>
      <c r="D17" s="592"/>
      <c r="E17" s="592"/>
      <c r="F17" s="592"/>
      <c r="G17" s="592"/>
      <c r="H17" s="592"/>
      <c r="I17" s="592"/>
      <c r="J17" s="592"/>
      <c r="K17" s="592"/>
      <c r="L17" s="592"/>
      <c r="M17" s="235"/>
      <c r="N17" s="234" t="str">
        <f t="shared" ref="N17:N58" si="0">IF(C17=0,"",(C17*M17))</f>
        <v/>
      </c>
      <c r="O17" s="45"/>
      <c r="P17" s="261"/>
      <c r="Q17" s="364" t="s">
        <v>200</v>
      </c>
      <c r="R17" s="30"/>
      <c r="S17" s="30"/>
      <c r="T17" s="30"/>
      <c r="U17" s="30"/>
      <c r="V17" s="30"/>
      <c r="IF17" s="425"/>
      <c r="IG17" s="425"/>
    </row>
    <row r="18" spans="1:241" s="36" customFormat="1" ht="24" customHeight="1">
      <c r="A18" s="184"/>
      <c r="B18" s="150"/>
      <c r="C18" s="150"/>
      <c r="D18" s="592"/>
      <c r="E18" s="592"/>
      <c r="F18" s="592"/>
      <c r="G18" s="592"/>
      <c r="H18" s="592"/>
      <c r="I18" s="592"/>
      <c r="J18" s="592"/>
      <c r="K18" s="592"/>
      <c r="L18" s="592"/>
      <c r="M18" s="235"/>
      <c r="N18" s="234" t="str">
        <f t="shared" si="0"/>
        <v/>
      </c>
      <c r="O18" s="45"/>
      <c r="P18" s="261"/>
      <c r="Q18" s="30"/>
      <c r="R18" s="30"/>
      <c r="S18" s="30"/>
      <c r="T18" s="30"/>
      <c r="U18" s="30"/>
      <c r="V18" s="30"/>
      <c r="IF18" s="425"/>
      <c r="IG18" s="425"/>
    </row>
    <row r="19" spans="1:241" s="36" customFormat="1" ht="24" customHeight="1">
      <c r="A19" s="184"/>
      <c r="B19" s="150"/>
      <c r="C19" s="150"/>
      <c r="D19" s="592"/>
      <c r="E19" s="592"/>
      <c r="F19" s="592"/>
      <c r="G19" s="592"/>
      <c r="H19" s="592"/>
      <c r="I19" s="592"/>
      <c r="J19" s="592"/>
      <c r="K19" s="592"/>
      <c r="L19" s="592"/>
      <c r="M19" s="235"/>
      <c r="N19" s="234" t="str">
        <f t="shared" si="0"/>
        <v/>
      </c>
      <c r="O19" s="45"/>
      <c r="P19" s="261"/>
      <c r="Q19" s="30"/>
      <c r="R19" s="30"/>
      <c r="S19" s="30"/>
      <c r="T19" s="30"/>
      <c r="U19" s="30"/>
      <c r="V19" s="30"/>
    </row>
    <row r="20" spans="1:241" s="36" customFormat="1" ht="24" customHeight="1">
      <c r="A20" s="184"/>
      <c r="B20" s="150"/>
      <c r="C20" s="150"/>
      <c r="D20" s="592"/>
      <c r="E20" s="592"/>
      <c r="F20" s="592"/>
      <c r="G20" s="592"/>
      <c r="H20" s="592"/>
      <c r="I20" s="592"/>
      <c r="J20" s="592"/>
      <c r="K20" s="592"/>
      <c r="L20" s="592"/>
      <c r="M20" s="235"/>
      <c r="N20" s="234" t="str">
        <f t="shared" si="0"/>
        <v/>
      </c>
      <c r="O20" s="45"/>
      <c r="P20" s="261"/>
      <c r="Q20" s="30"/>
      <c r="R20" s="30"/>
      <c r="S20" s="30"/>
      <c r="T20" s="30"/>
      <c r="U20" s="30"/>
      <c r="V20" s="30"/>
      <c r="IF20" s="37"/>
      <c r="IG20" s="425"/>
    </row>
    <row r="21" spans="1:241" s="36" customFormat="1" ht="24" customHeight="1">
      <c r="A21" s="184"/>
      <c r="B21" s="150"/>
      <c r="C21" s="150"/>
      <c r="D21" s="592"/>
      <c r="E21" s="592"/>
      <c r="F21" s="592"/>
      <c r="G21" s="592"/>
      <c r="H21" s="592"/>
      <c r="I21" s="592"/>
      <c r="J21" s="592"/>
      <c r="K21" s="592"/>
      <c r="L21" s="592"/>
      <c r="M21" s="235"/>
      <c r="N21" s="234" t="str">
        <f t="shared" si="0"/>
        <v/>
      </c>
      <c r="O21" s="45"/>
      <c r="P21" s="261"/>
      <c r="Q21" s="30"/>
      <c r="R21" s="30"/>
      <c r="S21" s="30"/>
      <c r="T21" s="30"/>
      <c r="U21" s="30"/>
      <c r="V21" s="30"/>
      <c r="IF21" s="425"/>
      <c r="IG21" s="425"/>
    </row>
    <row r="22" spans="1:241" s="36" customFormat="1" ht="24" customHeight="1">
      <c r="A22" s="184"/>
      <c r="B22" s="150"/>
      <c r="C22" s="150"/>
      <c r="D22" s="592"/>
      <c r="E22" s="592"/>
      <c r="F22" s="592"/>
      <c r="G22" s="592"/>
      <c r="H22" s="592"/>
      <c r="I22" s="592"/>
      <c r="J22" s="592"/>
      <c r="K22" s="592"/>
      <c r="L22" s="592"/>
      <c r="M22" s="235"/>
      <c r="N22" s="234" t="str">
        <f t="shared" si="0"/>
        <v/>
      </c>
      <c r="O22" s="45"/>
      <c r="P22" s="261"/>
      <c r="Q22" s="30"/>
      <c r="R22" s="30"/>
      <c r="S22" s="30"/>
      <c r="T22" s="30"/>
      <c r="U22" s="30"/>
      <c r="V22" s="30"/>
      <c r="IF22" s="425"/>
      <c r="IG22" s="425"/>
    </row>
    <row r="23" spans="1:241" s="36" customFormat="1" ht="24" customHeight="1">
      <c r="A23" s="184"/>
      <c r="B23" s="150"/>
      <c r="C23" s="150"/>
      <c r="D23" s="592"/>
      <c r="E23" s="592"/>
      <c r="F23" s="592"/>
      <c r="G23" s="592"/>
      <c r="H23" s="592"/>
      <c r="I23" s="592"/>
      <c r="J23" s="592"/>
      <c r="K23" s="592"/>
      <c r="L23" s="592"/>
      <c r="M23" s="235"/>
      <c r="N23" s="234" t="str">
        <f t="shared" si="0"/>
        <v/>
      </c>
      <c r="O23" s="45"/>
      <c r="P23" s="261"/>
      <c r="Q23" s="30"/>
      <c r="R23" s="30"/>
      <c r="S23" s="30"/>
      <c r="T23" s="30"/>
      <c r="U23" s="30"/>
      <c r="V23" s="30"/>
    </row>
    <row r="24" spans="1:241" s="36" customFormat="1" ht="24" customHeight="1">
      <c r="A24" s="184"/>
      <c r="B24" s="150"/>
      <c r="C24" s="150"/>
      <c r="D24" s="592"/>
      <c r="E24" s="592"/>
      <c r="F24" s="592"/>
      <c r="G24" s="592"/>
      <c r="H24" s="592"/>
      <c r="I24" s="592"/>
      <c r="J24" s="592"/>
      <c r="K24" s="592"/>
      <c r="L24" s="592"/>
      <c r="M24" s="235"/>
      <c r="N24" s="234" t="str">
        <f t="shared" si="0"/>
        <v/>
      </c>
      <c r="O24" s="45"/>
      <c r="P24" s="261"/>
      <c r="Q24" s="30"/>
      <c r="R24" s="30"/>
      <c r="S24" s="30"/>
      <c r="T24" s="30"/>
      <c r="U24" s="30"/>
      <c r="V24" s="30"/>
    </row>
    <row r="25" spans="1:241" s="36" customFormat="1" ht="24" customHeight="1">
      <c r="A25" s="184"/>
      <c r="B25" s="150"/>
      <c r="C25" s="150"/>
      <c r="D25" s="592"/>
      <c r="E25" s="592"/>
      <c r="F25" s="592"/>
      <c r="G25" s="592"/>
      <c r="H25" s="592"/>
      <c r="I25" s="592"/>
      <c r="J25" s="592"/>
      <c r="K25" s="592"/>
      <c r="L25" s="592"/>
      <c r="M25" s="235"/>
      <c r="N25" s="234" t="str">
        <f t="shared" si="0"/>
        <v/>
      </c>
      <c r="O25" s="45"/>
      <c r="P25" s="261"/>
      <c r="Q25" s="30"/>
      <c r="R25" s="30"/>
      <c r="S25" s="30"/>
      <c r="T25" s="30"/>
      <c r="U25" s="30"/>
      <c r="V25" s="30"/>
    </row>
    <row r="26" spans="1:241" s="36" customFormat="1" ht="24" customHeight="1">
      <c r="A26" s="184"/>
      <c r="B26" s="150"/>
      <c r="C26" s="150"/>
      <c r="D26" s="592"/>
      <c r="E26" s="592"/>
      <c r="F26" s="592"/>
      <c r="G26" s="592"/>
      <c r="H26" s="592"/>
      <c r="I26" s="592"/>
      <c r="J26" s="592"/>
      <c r="K26" s="592"/>
      <c r="L26" s="592"/>
      <c r="M26" s="235"/>
      <c r="N26" s="234" t="str">
        <f t="shared" si="0"/>
        <v/>
      </c>
      <c r="O26" s="45"/>
      <c r="P26" s="261"/>
      <c r="Q26" s="30"/>
      <c r="R26" s="30"/>
      <c r="S26" s="30"/>
      <c r="T26" s="30"/>
      <c r="U26" s="30"/>
      <c r="V26" s="30"/>
    </row>
    <row r="27" spans="1:241" s="36" customFormat="1" ht="24" customHeight="1">
      <c r="A27" s="184"/>
      <c r="B27" s="150"/>
      <c r="C27" s="150"/>
      <c r="D27" s="592"/>
      <c r="E27" s="592"/>
      <c r="F27" s="592"/>
      <c r="G27" s="592"/>
      <c r="H27" s="592"/>
      <c r="I27" s="592"/>
      <c r="J27" s="592"/>
      <c r="K27" s="592"/>
      <c r="L27" s="592"/>
      <c r="M27" s="235"/>
      <c r="N27" s="234" t="str">
        <f t="shared" si="0"/>
        <v/>
      </c>
      <c r="O27" s="45"/>
      <c r="P27" s="261"/>
      <c r="Q27" s="30"/>
      <c r="R27" s="30"/>
      <c r="S27" s="30"/>
      <c r="T27" s="30"/>
      <c r="U27" s="30"/>
      <c r="V27" s="30"/>
    </row>
    <row r="28" spans="1:241" s="36" customFormat="1" ht="24" customHeight="1">
      <c r="A28" s="184"/>
      <c r="B28" s="150"/>
      <c r="C28" s="150"/>
      <c r="D28" s="592"/>
      <c r="E28" s="592"/>
      <c r="F28" s="592"/>
      <c r="G28" s="592"/>
      <c r="H28" s="592"/>
      <c r="I28" s="592"/>
      <c r="J28" s="592"/>
      <c r="K28" s="592"/>
      <c r="L28" s="592"/>
      <c r="M28" s="235"/>
      <c r="N28" s="234" t="str">
        <f t="shared" si="0"/>
        <v/>
      </c>
      <c r="O28" s="45"/>
      <c r="P28" s="261"/>
      <c r="Q28" s="30"/>
      <c r="R28" s="30"/>
      <c r="S28" s="30"/>
      <c r="T28" s="30"/>
      <c r="U28" s="30"/>
      <c r="V28" s="30"/>
    </row>
    <row r="29" spans="1:241" s="36" customFormat="1" ht="24" customHeight="1">
      <c r="A29" s="184"/>
      <c r="B29" s="150"/>
      <c r="C29" s="150"/>
      <c r="D29" s="592"/>
      <c r="E29" s="592"/>
      <c r="F29" s="592"/>
      <c r="G29" s="592"/>
      <c r="H29" s="592"/>
      <c r="I29" s="592"/>
      <c r="J29" s="592"/>
      <c r="K29" s="592"/>
      <c r="L29" s="592"/>
      <c r="M29" s="235"/>
      <c r="N29" s="234" t="str">
        <f t="shared" si="0"/>
        <v/>
      </c>
      <c r="O29" s="45"/>
      <c r="P29" s="261"/>
      <c r="Q29" s="30"/>
      <c r="R29" s="30"/>
      <c r="S29" s="30"/>
      <c r="T29" s="30"/>
      <c r="U29" s="30"/>
      <c r="V29" s="30"/>
    </row>
    <row r="30" spans="1:241" s="36" customFormat="1" ht="24" customHeight="1">
      <c r="A30" s="184"/>
      <c r="B30" s="150"/>
      <c r="C30" s="150"/>
      <c r="D30" s="592"/>
      <c r="E30" s="592"/>
      <c r="F30" s="592"/>
      <c r="G30" s="592"/>
      <c r="H30" s="592"/>
      <c r="I30" s="592"/>
      <c r="J30" s="592"/>
      <c r="K30" s="592"/>
      <c r="L30" s="592"/>
      <c r="M30" s="235"/>
      <c r="N30" s="234" t="str">
        <f t="shared" si="0"/>
        <v/>
      </c>
      <c r="O30" s="45"/>
      <c r="P30" s="261"/>
      <c r="Q30" s="30"/>
      <c r="R30" s="30"/>
      <c r="S30" s="30"/>
      <c r="T30" s="30"/>
      <c r="U30" s="30"/>
      <c r="V30" s="30"/>
    </row>
    <row r="31" spans="1:241" s="36" customFormat="1" ht="24" customHeight="1">
      <c r="A31" s="184"/>
      <c r="B31" s="150"/>
      <c r="C31" s="150"/>
      <c r="D31" s="592"/>
      <c r="E31" s="592"/>
      <c r="F31" s="592"/>
      <c r="G31" s="592"/>
      <c r="H31" s="592"/>
      <c r="I31" s="592"/>
      <c r="J31" s="592"/>
      <c r="K31" s="592"/>
      <c r="L31" s="592"/>
      <c r="M31" s="235"/>
      <c r="N31" s="234" t="str">
        <f t="shared" si="0"/>
        <v/>
      </c>
      <c r="O31" s="45"/>
      <c r="P31" s="261"/>
      <c r="Q31" s="30"/>
      <c r="R31" s="30"/>
      <c r="S31" s="30"/>
      <c r="T31" s="30"/>
      <c r="U31" s="30"/>
      <c r="V31" s="30"/>
    </row>
    <row r="32" spans="1:241" s="36" customFormat="1" ht="24" customHeight="1">
      <c r="A32" s="184"/>
      <c r="B32" s="150"/>
      <c r="C32" s="150"/>
      <c r="D32" s="592"/>
      <c r="E32" s="592"/>
      <c r="F32" s="592"/>
      <c r="G32" s="592"/>
      <c r="H32" s="592"/>
      <c r="I32" s="592"/>
      <c r="J32" s="592"/>
      <c r="K32" s="592"/>
      <c r="L32" s="592"/>
      <c r="M32" s="235"/>
      <c r="N32" s="234" t="str">
        <f t="shared" si="0"/>
        <v/>
      </c>
      <c r="O32" s="45"/>
      <c r="P32" s="261"/>
      <c r="Q32" s="30"/>
      <c r="R32" s="30"/>
      <c r="S32" s="30"/>
      <c r="T32" s="30"/>
      <c r="U32" s="30"/>
      <c r="V32" s="30"/>
    </row>
    <row r="33" spans="1:241" s="36" customFormat="1" ht="24" customHeight="1">
      <c r="A33" s="184"/>
      <c r="B33" s="150"/>
      <c r="C33" s="150"/>
      <c r="D33" s="592"/>
      <c r="E33" s="592"/>
      <c r="F33" s="592"/>
      <c r="G33" s="592"/>
      <c r="H33" s="592"/>
      <c r="I33" s="592"/>
      <c r="J33" s="592"/>
      <c r="K33" s="592"/>
      <c r="L33" s="592"/>
      <c r="M33" s="235"/>
      <c r="N33" s="234" t="str">
        <f t="shared" si="0"/>
        <v/>
      </c>
      <c r="O33" s="45"/>
      <c r="P33" s="261"/>
      <c r="Q33" s="30"/>
      <c r="R33" s="30"/>
      <c r="S33" s="30"/>
      <c r="T33" s="30"/>
      <c r="U33" s="30"/>
      <c r="V33" s="30"/>
    </row>
    <row r="34" spans="1:241" s="36" customFormat="1" ht="24" customHeight="1">
      <c r="A34" s="184"/>
      <c r="B34" s="150"/>
      <c r="C34" s="150"/>
      <c r="D34" s="592"/>
      <c r="E34" s="592"/>
      <c r="F34" s="592"/>
      <c r="G34" s="592"/>
      <c r="H34" s="592"/>
      <c r="I34" s="592"/>
      <c r="J34" s="592"/>
      <c r="K34" s="592"/>
      <c r="L34" s="592"/>
      <c r="M34" s="235"/>
      <c r="N34" s="234" t="str">
        <f t="shared" si="0"/>
        <v/>
      </c>
      <c r="O34" s="45"/>
      <c r="P34" s="261"/>
      <c r="Q34" s="426"/>
      <c r="R34" s="30"/>
      <c r="S34" s="30"/>
      <c r="T34" s="30"/>
      <c r="U34" s="30"/>
      <c r="V34" s="30"/>
      <c r="IF34" s="37"/>
      <c r="IG34" s="425"/>
    </row>
    <row r="35" spans="1:241" s="36" customFormat="1" ht="24" customHeight="1">
      <c r="A35" s="184"/>
      <c r="B35" s="150"/>
      <c r="C35" s="150"/>
      <c r="D35" s="592"/>
      <c r="E35" s="592"/>
      <c r="F35" s="592"/>
      <c r="G35" s="592"/>
      <c r="H35" s="592"/>
      <c r="I35" s="592"/>
      <c r="J35" s="592"/>
      <c r="K35" s="592"/>
      <c r="L35" s="592"/>
      <c r="M35" s="235"/>
      <c r="N35" s="234" t="str">
        <f t="shared" si="0"/>
        <v/>
      </c>
      <c r="O35" s="45"/>
      <c r="P35" s="261"/>
      <c r="Q35" s="30"/>
      <c r="R35" s="30"/>
      <c r="S35" s="30"/>
      <c r="T35" s="30"/>
      <c r="U35" s="30"/>
      <c r="V35" s="30"/>
      <c r="IF35" s="37"/>
      <c r="IG35" s="425"/>
    </row>
    <row r="36" spans="1:241" s="36" customFormat="1" ht="24" customHeight="1">
      <c r="A36" s="184"/>
      <c r="B36" s="150"/>
      <c r="C36" s="150"/>
      <c r="D36" s="592"/>
      <c r="E36" s="592"/>
      <c r="F36" s="592"/>
      <c r="G36" s="592"/>
      <c r="H36" s="592"/>
      <c r="I36" s="592"/>
      <c r="J36" s="592"/>
      <c r="K36" s="592"/>
      <c r="L36" s="592"/>
      <c r="M36" s="235"/>
      <c r="N36" s="234" t="str">
        <f t="shared" si="0"/>
        <v/>
      </c>
      <c r="O36" s="45"/>
      <c r="P36" s="261"/>
      <c r="Q36" s="30"/>
      <c r="R36" s="30"/>
      <c r="S36" s="30"/>
      <c r="T36" s="30"/>
      <c r="U36" s="30"/>
      <c r="V36" s="30"/>
      <c r="IF36" s="425"/>
      <c r="IG36" s="425"/>
    </row>
    <row r="37" spans="1:241" s="36" customFormat="1" ht="24" customHeight="1">
      <c r="A37" s="184"/>
      <c r="B37" s="150"/>
      <c r="C37" s="150"/>
      <c r="D37" s="592"/>
      <c r="E37" s="592"/>
      <c r="F37" s="592"/>
      <c r="G37" s="592"/>
      <c r="H37" s="592"/>
      <c r="I37" s="592"/>
      <c r="J37" s="592"/>
      <c r="K37" s="592"/>
      <c r="L37" s="592"/>
      <c r="M37" s="235"/>
      <c r="N37" s="234" t="str">
        <f t="shared" si="0"/>
        <v/>
      </c>
      <c r="O37" s="45"/>
      <c r="P37" s="261"/>
      <c r="Q37" s="30"/>
      <c r="R37" s="30"/>
      <c r="S37" s="30"/>
      <c r="T37" s="30"/>
      <c r="U37" s="30"/>
      <c r="V37" s="30"/>
      <c r="IF37" s="425"/>
      <c r="IG37" s="425"/>
    </row>
    <row r="38" spans="1:241" s="36" customFormat="1" ht="24" customHeight="1">
      <c r="A38" s="184"/>
      <c r="B38" s="150"/>
      <c r="C38" s="150"/>
      <c r="D38" s="592"/>
      <c r="E38" s="592"/>
      <c r="F38" s="592"/>
      <c r="G38" s="592"/>
      <c r="H38" s="592"/>
      <c r="I38" s="592"/>
      <c r="J38" s="592"/>
      <c r="K38" s="592"/>
      <c r="L38" s="592"/>
      <c r="M38" s="235"/>
      <c r="N38" s="234" t="str">
        <f t="shared" si="0"/>
        <v/>
      </c>
      <c r="O38" s="45"/>
      <c r="P38" s="261"/>
      <c r="Q38" s="30"/>
      <c r="R38" s="30"/>
      <c r="S38" s="30"/>
      <c r="T38" s="30"/>
      <c r="U38" s="30"/>
      <c r="V38" s="30"/>
    </row>
    <row r="39" spans="1:241" s="36" customFormat="1" ht="24" customHeight="1">
      <c r="A39" s="184"/>
      <c r="B39" s="150"/>
      <c r="C39" s="150"/>
      <c r="D39" s="592"/>
      <c r="E39" s="592"/>
      <c r="F39" s="592"/>
      <c r="G39" s="592"/>
      <c r="H39" s="592"/>
      <c r="I39" s="592"/>
      <c r="J39" s="592"/>
      <c r="K39" s="592"/>
      <c r="L39" s="592"/>
      <c r="M39" s="235"/>
      <c r="N39" s="234" t="str">
        <f t="shared" si="0"/>
        <v/>
      </c>
      <c r="O39" s="45"/>
      <c r="P39" s="261"/>
      <c r="Q39" s="30"/>
      <c r="R39" s="30"/>
      <c r="S39" s="30"/>
      <c r="T39" s="30"/>
      <c r="U39" s="30"/>
      <c r="V39" s="30"/>
      <c r="IF39" s="37"/>
      <c r="IG39" s="425"/>
    </row>
    <row r="40" spans="1:241" s="36" customFormat="1" ht="24" customHeight="1">
      <c r="A40" s="184"/>
      <c r="B40" s="150"/>
      <c r="C40" s="150"/>
      <c r="D40" s="592"/>
      <c r="E40" s="592"/>
      <c r="F40" s="592"/>
      <c r="G40" s="592"/>
      <c r="H40" s="592"/>
      <c r="I40" s="592"/>
      <c r="J40" s="592"/>
      <c r="K40" s="592"/>
      <c r="L40" s="592"/>
      <c r="M40" s="235"/>
      <c r="N40" s="234" t="str">
        <f t="shared" si="0"/>
        <v/>
      </c>
      <c r="O40" s="45"/>
      <c r="P40" s="261"/>
      <c r="Q40" s="30"/>
      <c r="R40" s="30"/>
      <c r="S40" s="30"/>
      <c r="T40" s="30"/>
      <c r="U40" s="30"/>
      <c r="V40" s="30"/>
      <c r="IF40" s="425"/>
      <c r="IG40" s="425"/>
    </row>
    <row r="41" spans="1:241" s="36" customFormat="1" ht="24" customHeight="1">
      <c r="A41" s="184"/>
      <c r="B41" s="150"/>
      <c r="C41" s="150"/>
      <c r="D41" s="592"/>
      <c r="E41" s="592"/>
      <c r="F41" s="592"/>
      <c r="G41" s="592"/>
      <c r="H41" s="592"/>
      <c r="I41" s="592"/>
      <c r="J41" s="592"/>
      <c r="K41" s="592"/>
      <c r="L41" s="592"/>
      <c r="M41" s="235"/>
      <c r="N41" s="234" t="str">
        <f t="shared" si="0"/>
        <v/>
      </c>
      <c r="O41" s="45"/>
      <c r="P41" s="261"/>
      <c r="Q41" s="30"/>
      <c r="R41" s="30"/>
      <c r="S41" s="30"/>
      <c r="T41" s="30"/>
      <c r="U41" s="30"/>
      <c r="V41" s="30"/>
      <c r="IF41" s="425"/>
      <c r="IG41" s="425"/>
    </row>
    <row r="42" spans="1:241" s="36" customFormat="1" ht="24" customHeight="1">
      <c r="A42" s="184"/>
      <c r="B42" s="150"/>
      <c r="C42" s="150"/>
      <c r="D42" s="592"/>
      <c r="E42" s="592"/>
      <c r="F42" s="592"/>
      <c r="G42" s="592"/>
      <c r="H42" s="592"/>
      <c r="I42" s="592"/>
      <c r="J42" s="592"/>
      <c r="K42" s="592"/>
      <c r="L42" s="592"/>
      <c r="M42" s="235"/>
      <c r="N42" s="234" t="str">
        <f t="shared" si="0"/>
        <v/>
      </c>
      <c r="O42" s="45"/>
      <c r="P42" s="261"/>
      <c r="Q42" s="30"/>
      <c r="R42" s="30"/>
      <c r="S42" s="30"/>
      <c r="T42" s="30"/>
      <c r="U42" s="30"/>
      <c r="V42" s="30"/>
    </row>
    <row r="43" spans="1:241" s="36" customFormat="1" ht="24" customHeight="1">
      <c r="A43" s="184"/>
      <c r="B43" s="150"/>
      <c r="C43" s="150"/>
      <c r="D43" s="592"/>
      <c r="E43" s="592"/>
      <c r="F43" s="592"/>
      <c r="G43" s="592"/>
      <c r="H43" s="592"/>
      <c r="I43" s="592"/>
      <c r="J43" s="592"/>
      <c r="K43" s="592"/>
      <c r="L43" s="592"/>
      <c r="M43" s="235"/>
      <c r="N43" s="234" t="str">
        <f t="shared" si="0"/>
        <v/>
      </c>
      <c r="O43" s="45"/>
      <c r="P43" s="261"/>
      <c r="Q43" s="30"/>
      <c r="R43" s="30"/>
      <c r="S43" s="30"/>
      <c r="T43" s="30"/>
      <c r="U43" s="30"/>
      <c r="V43" s="30"/>
    </row>
    <row r="44" spans="1:241" s="36" customFormat="1" ht="24" customHeight="1">
      <c r="A44" s="184"/>
      <c r="B44" s="150"/>
      <c r="C44" s="150"/>
      <c r="D44" s="592"/>
      <c r="E44" s="592"/>
      <c r="F44" s="592"/>
      <c r="G44" s="592"/>
      <c r="H44" s="592"/>
      <c r="I44" s="592"/>
      <c r="J44" s="592"/>
      <c r="K44" s="592"/>
      <c r="L44" s="592"/>
      <c r="M44" s="235"/>
      <c r="N44" s="234" t="str">
        <f t="shared" si="0"/>
        <v/>
      </c>
      <c r="O44" s="45"/>
      <c r="P44" s="261"/>
      <c r="Q44" s="30"/>
      <c r="R44" s="30"/>
      <c r="S44" s="30"/>
      <c r="T44" s="30"/>
      <c r="U44" s="30"/>
      <c r="V44" s="30"/>
    </row>
    <row r="45" spans="1:241" s="36" customFormat="1" ht="24" customHeight="1">
      <c r="A45" s="184"/>
      <c r="B45" s="150"/>
      <c r="C45" s="150"/>
      <c r="D45" s="592"/>
      <c r="E45" s="592"/>
      <c r="F45" s="592"/>
      <c r="G45" s="592"/>
      <c r="H45" s="592"/>
      <c r="I45" s="592"/>
      <c r="J45" s="592"/>
      <c r="K45" s="592"/>
      <c r="L45" s="592"/>
      <c r="M45" s="235"/>
      <c r="N45" s="234" t="str">
        <f t="shared" si="0"/>
        <v/>
      </c>
      <c r="O45" s="45"/>
      <c r="P45" s="261"/>
      <c r="Q45" s="30"/>
      <c r="R45" s="30"/>
      <c r="S45" s="30"/>
      <c r="T45" s="30"/>
      <c r="U45" s="30"/>
      <c r="V45" s="30"/>
    </row>
    <row r="46" spans="1:241" s="36" customFormat="1" ht="24" customHeight="1">
      <c r="A46" s="184"/>
      <c r="B46" s="150"/>
      <c r="C46" s="150"/>
      <c r="D46" s="592"/>
      <c r="E46" s="592"/>
      <c r="F46" s="592"/>
      <c r="G46" s="592"/>
      <c r="H46" s="592"/>
      <c r="I46" s="592"/>
      <c r="J46" s="592"/>
      <c r="K46" s="592"/>
      <c r="L46" s="592"/>
      <c r="M46" s="235"/>
      <c r="N46" s="234" t="str">
        <f t="shared" si="0"/>
        <v/>
      </c>
      <c r="O46" s="45"/>
      <c r="P46" s="261"/>
      <c r="Q46" s="30"/>
      <c r="R46" s="30"/>
      <c r="S46" s="30"/>
      <c r="T46" s="30"/>
      <c r="U46" s="30"/>
      <c r="V46" s="30"/>
    </row>
    <row r="47" spans="1:241" s="36" customFormat="1" ht="24" customHeight="1">
      <c r="A47" s="184"/>
      <c r="B47" s="150"/>
      <c r="C47" s="150"/>
      <c r="D47" s="592"/>
      <c r="E47" s="592"/>
      <c r="F47" s="592"/>
      <c r="G47" s="592"/>
      <c r="H47" s="592"/>
      <c r="I47" s="592"/>
      <c r="J47" s="592"/>
      <c r="K47" s="592"/>
      <c r="L47" s="592"/>
      <c r="M47" s="235"/>
      <c r="N47" s="234" t="str">
        <f t="shared" si="0"/>
        <v/>
      </c>
      <c r="O47" s="45"/>
      <c r="P47" s="261"/>
      <c r="Q47" s="30"/>
      <c r="R47" s="30"/>
      <c r="S47" s="30"/>
      <c r="T47" s="30"/>
      <c r="U47" s="30"/>
      <c r="V47" s="30"/>
    </row>
    <row r="48" spans="1:241" s="36" customFormat="1" ht="24" customHeight="1">
      <c r="A48" s="184"/>
      <c r="B48" s="150"/>
      <c r="C48" s="150"/>
      <c r="D48" s="592"/>
      <c r="E48" s="592"/>
      <c r="F48" s="592"/>
      <c r="G48" s="592"/>
      <c r="H48" s="592"/>
      <c r="I48" s="592"/>
      <c r="J48" s="592"/>
      <c r="K48" s="592"/>
      <c r="L48" s="592"/>
      <c r="M48" s="235"/>
      <c r="N48" s="234" t="str">
        <f t="shared" si="0"/>
        <v/>
      </c>
      <c r="O48" s="45"/>
      <c r="P48" s="261"/>
      <c r="Q48" s="30"/>
      <c r="R48" s="30"/>
      <c r="S48" s="30"/>
      <c r="T48" s="30"/>
      <c r="U48" s="30"/>
      <c r="V48" s="30"/>
    </row>
    <row r="49" spans="1:241" s="36" customFormat="1" ht="24" customHeight="1">
      <c r="A49" s="184"/>
      <c r="B49" s="150"/>
      <c r="C49" s="150"/>
      <c r="D49" s="592"/>
      <c r="E49" s="592"/>
      <c r="F49" s="592"/>
      <c r="G49" s="592"/>
      <c r="H49" s="592"/>
      <c r="I49" s="592"/>
      <c r="J49" s="592"/>
      <c r="K49" s="592"/>
      <c r="L49" s="592"/>
      <c r="M49" s="235"/>
      <c r="N49" s="234" t="str">
        <f t="shared" si="0"/>
        <v/>
      </c>
      <c r="O49" s="45"/>
      <c r="P49" s="261"/>
      <c r="Q49" s="30"/>
      <c r="R49" s="30"/>
      <c r="S49" s="30"/>
      <c r="T49" s="30"/>
      <c r="U49" s="30"/>
      <c r="V49" s="30"/>
    </row>
    <row r="50" spans="1:241" s="36" customFormat="1" ht="24" customHeight="1">
      <c r="A50" s="184"/>
      <c r="B50" s="150"/>
      <c r="C50" s="150"/>
      <c r="D50" s="592"/>
      <c r="E50" s="592"/>
      <c r="F50" s="592"/>
      <c r="G50" s="592"/>
      <c r="H50" s="592"/>
      <c r="I50" s="592"/>
      <c r="J50" s="592"/>
      <c r="K50" s="592"/>
      <c r="L50" s="592"/>
      <c r="M50" s="235"/>
      <c r="N50" s="234" t="str">
        <f t="shared" si="0"/>
        <v/>
      </c>
      <c r="O50" s="45"/>
      <c r="P50" s="261"/>
      <c r="Q50" s="30"/>
      <c r="R50" s="30"/>
      <c r="S50" s="30"/>
      <c r="T50" s="30"/>
      <c r="U50" s="30"/>
      <c r="V50" s="30"/>
    </row>
    <row r="51" spans="1:241" s="36" customFormat="1" ht="24" customHeight="1">
      <c r="A51" s="184"/>
      <c r="B51" s="150"/>
      <c r="C51" s="150"/>
      <c r="D51" s="592"/>
      <c r="E51" s="592"/>
      <c r="F51" s="592"/>
      <c r="G51" s="592"/>
      <c r="H51" s="592"/>
      <c r="I51" s="592"/>
      <c r="J51" s="592"/>
      <c r="K51" s="592"/>
      <c r="L51" s="592"/>
      <c r="M51" s="235"/>
      <c r="N51" s="234" t="str">
        <f t="shared" si="0"/>
        <v/>
      </c>
      <c r="O51" s="45"/>
      <c r="P51" s="261"/>
      <c r="Q51" s="30"/>
      <c r="R51" s="30"/>
      <c r="S51" s="30"/>
      <c r="T51" s="30"/>
      <c r="U51" s="30"/>
      <c r="V51" s="30"/>
    </row>
    <row r="52" spans="1:241" s="36" customFormat="1" ht="24" customHeight="1">
      <c r="A52" s="184"/>
      <c r="B52" s="150"/>
      <c r="C52" s="150"/>
      <c r="D52" s="592"/>
      <c r="E52" s="592"/>
      <c r="F52" s="592"/>
      <c r="G52" s="592"/>
      <c r="H52" s="592"/>
      <c r="I52" s="592"/>
      <c r="J52" s="592"/>
      <c r="K52" s="592"/>
      <c r="L52" s="592"/>
      <c r="M52" s="235"/>
      <c r="N52" s="234" t="str">
        <f t="shared" si="0"/>
        <v/>
      </c>
      <c r="O52" s="45"/>
      <c r="P52" s="261"/>
      <c r="Q52" s="30"/>
      <c r="R52" s="30"/>
      <c r="S52" s="30"/>
      <c r="T52" s="30"/>
      <c r="U52" s="30"/>
      <c r="V52" s="30"/>
    </row>
    <row r="53" spans="1:241" s="36" customFormat="1" ht="24" customHeight="1">
      <c r="A53" s="184"/>
      <c r="B53" s="150"/>
      <c r="C53" s="150"/>
      <c r="D53" s="592"/>
      <c r="E53" s="592"/>
      <c r="F53" s="592"/>
      <c r="G53" s="592"/>
      <c r="H53" s="592"/>
      <c r="I53" s="592"/>
      <c r="J53" s="592"/>
      <c r="K53" s="592"/>
      <c r="L53" s="592"/>
      <c r="M53" s="235"/>
      <c r="N53" s="234" t="str">
        <f t="shared" si="0"/>
        <v/>
      </c>
      <c r="O53" s="45"/>
      <c r="P53" s="261"/>
      <c r="Q53" s="30"/>
      <c r="R53" s="30"/>
      <c r="S53" s="30"/>
      <c r="T53" s="30"/>
      <c r="U53" s="30"/>
      <c r="V53" s="30"/>
    </row>
    <row r="54" spans="1:241" s="36" customFormat="1" ht="24" customHeight="1">
      <c r="A54" s="184"/>
      <c r="B54" s="150"/>
      <c r="C54" s="150"/>
      <c r="D54" s="592"/>
      <c r="E54" s="592"/>
      <c r="F54" s="592"/>
      <c r="G54" s="592"/>
      <c r="H54" s="592"/>
      <c r="I54" s="592"/>
      <c r="J54" s="592"/>
      <c r="K54" s="592"/>
      <c r="L54" s="592"/>
      <c r="M54" s="235"/>
      <c r="N54" s="234" t="str">
        <f t="shared" si="0"/>
        <v/>
      </c>
      <c r="O54" s="45"/>
      <c r="P54" s="261"/>
      <c r="Q54" s="30"/>
      <c r="R54" s="30"/>
      <c r="S54" s="30"/>
      <c r="T54" s="30"/>
      <c r="U54" s="30"/>
      <c r="V54" s="30"/>
    </row>
    <row r="55" spans="1:241" s="36" customFormat="1" ht="24" customHeight="1">
      <c r="A55" s="184"/>
      <c r="B55" s="150"/>
      <c r="C55" s="150"/>
      <c r="D55" s="592"/>
      <c r="E55" s="592"/>
      <c r="F55" s="592"/>
      <c r="G55" s="592"/>
      <c r="H55" s="592"/>
      <c r="I55" s="592"/>
      <c r="J55" s="592"/>
      <c r="K55" s="592"/>
      <c r="L55" s="592"/>
      <c r="M55" s="235"/>
      <c r="N55" s="234" t="str">
        <f t="shared" si="0"/>
        <v/>
      </c>
      <c r="O55" s="45"/>
      <c r="P55" s="261"/>
      <c r="Q55" s="30"/>
      <c r="R55" s="30"/>
      <c r="S55" s="30"/>
      <c r="T55" s="30"/>
      <c r="U55" s="30"/>
      <c r="V55" s="30"/>
    </row>
    <row r="56" spans="1:241" s="36" customFormat="1" ht="24" customHeight="1">
      <c r="A56" s="184"/>
      <c r="B56" s="150"/>
      <c r="C56" s="150"/>
      <c r="D56" s="592"/>
      <c r="E56" s="592"/>
      <c r="F56" s="592"/>
      <c r="G56" s="592"/>
      <c r="H56" s="592"/>
      <c r="I56" s="592"/>
      <c r="J56" s="592"/>
      <c r="K56" s="592"/>
      <c r="L56" s="592"/>
      <c r="M56" s="235"/>
      <c r="N56" s="234" t="str">
        <f t="shared" si="0"/>
        <v/>
      </c>
      <c r="O56" s="45"/>
      <c r="P56" s="261"/>
      <c r="Q56" s="30"/>
      <c r="R56" s="30"/>
      <c r="S56" s="30"/>
      <c r="T56" s="30"/>
      <c r="U56" s="30"/>
      <c r="V56" s="30"/>
    </row>
    <row r="57" spans="1:241" s="36" customFormat="1" ht="24" customHeight="1">
      <c r="A57" s="184"/>
      <c r="B57" s="150"/>
      <c r="C57" s="150"/>
      <c r="D57" s="592"/>
      <c r="E57" s="592"/>
      <c r="F57" s="592"/>
      <c r="G57" s="592"/>
      <c r="H57" s="592"/>
      <c r="I57" s="592"/>
      <c r="J57" s="592"/>
      <c r="K57" s="592"/>
      <c r="L57" s="592"/>
      <c r="M57" s="235"/>
      <c r="N57" s="234" t="str">
        <f t="shared" si="0"/>
        <v/>
      </c>
      <c r="O57" s="45"/>
      <c r="P57" s="261"/>
      <c r="Q57" s="30"/>
      <c r="R57" s="30"/>
      <c r="S57" s="30"/>
      <c r="T57" s="30"/>
      <c r="U57" s="30"/>
      <c r="V57" s="30"/>
    </row>
    <row r="58" spans="1:241" s="36" customFormat="1" ht="24" customHeight="1">
      <c r="A58" s="184"/>
      <c r="B58" s="150"/>
      <c r="C58" s="150"/>
      <c r="D58" s="592"/>
      <c r="E58" s="592"/>
      <c r="F58" s="592"/>
      <c r="G58" s="592"/>
      <c r="H58" s="592"/>
      <c r="I58" s="592"/>
      <c r="J58" s="592"/>
      <c r="K58" s="592"/>
      <c r="L58" s="592"/>
      <c r="M58" s="235"/>
      <c r="N58" s="234" t="str">
        <f t="shared" si="0"/>
        <v/>
      </c>
      <c r="O58" s="45"/>
      <c r="P58" s="261"/>
      <c r="Q58" s="30"/>
      <c r="R58" s="30"/>
      <c r="S58" s="30"/>
      <c r="T58" s="30"/>
      <c r="U58" s="30"/>
      <c r="V58" s="30"/>
    </row>
    <row r="59" spans="1:241" s="39" customFormat="1" ht="3.95" customHeight="1">
      <c r="A59" s="270"/>
      <c r="B59" s="14"/>
      <c r="C59" s="14"/>
      <c r="D59" s="14"/>
      <c r="E59" s="1"/>
      <c r="F59" s="1"/>
      <c r="G59" s="1"/>
      <c r="H59" s="1"/>
      <c r="I59" s="1"/>
      <c r="J59" s="1"/>
      <c r="K59" s="14"/>
      <c r="L59" s="14"/>
      <c r="M59" s="14"/>
      <c r="N59" s="208"/>
      <c r="O59" s="1"/>
      <c r="P59" s="281"/>
      <c r="Q59" s="31"/>
      <c r="R59" s="31"/>
      <c r="S59" s="31"/>
      <c r="T59" s="31"/>
      <c r="U59" s="31"/>
      <c r="V59" s="31"/>
    </row>
    <row r="60" spans="1:241" s="35" customFormat="1" ht="13.5">
      <c r="A60" s="277"/>
      <c r="B60" s="622" t="s">
        <v>72</v>
      </c>
      <c r="C60" s="623"/>
      <c r="D60" s="623"/>
      <c r="E60" s="623"/>
      <c r="F60" s="623"/>
      <c r="G60" s="623"/>
      <c r="H60" s="623"/>
      <c r="I60" s="623"/>
      <c r="J60" s="623"/>
      <c r="K60" s="623"/>
      <c r="L60" s="623"/>
      <c r="M60" s="623"/>
      <c r="N60" s="623"/>
      <c r="O60" s="624"/>
      <c r="P60" s="290"/>
      <c r="Q60" s="34"/>
      <c r="R60" s="34"/>
      <c r="S60" s="34"/>
      <c r="T60" s="34"/>
      <c r="U60" s="34"/>
      <c r="V60" s="34"/>
    </row>
    <row r="61" spans="1:241" s="36" customFormat="1">
      <c r="A61" s="270"/>
      <c r="B61" s="26" t="str">
        <f>'6-DIP-DIE'!B106</f>
        <v>FAPESP, AGOSTO DE 2015</v>
      </c>
      <c r="C61" s="3"/>
      <c r="D61" s="3"/>
      <c r="E61" s="248"/>
      <c r="F61" s="248"/>
      <c r="G61" s="248"/>
      <c r="H61" s="248"/>
      <c r="I61" s="248"/>
      <c r="J61" s="248"/>
      <c r="K61" s="3"/>
      <c r="L61" s="3"/>
      <c r="M61" s="3"/>
      <c r="N61" s="107"/>
      <c r="O61" s="107">
        <v>1</v>
      </c>
      <c r="P61" s="280"/>
      <c r="Q61" s="30"/>
      <c r="R61" s="30"/>
      <c r="S61" s="30"/>
      <c r="T61" s="30"/>
      <c r="U61" s="30"/>
      <c r="V61" s="30"/>
    </row>
    <row r="62" spans="1:241" s="48" customFormat="1" ht="18">
      <c r="A62" s="419"/>
      <c r="B62" s="242" t="str">
        <f>B7</f>
        <v>7- OUTROS</v>
      </c>
      <c r="C62" s="59"/>
      <c r="D62" s="59"/>
      <c r="J62" s="59"/>
      <c r="P62" s="419"/>
    </row>
    <row r="63" spans="1:241" s="35" customFormat="1">
      <c r="A63" s="277"/>
      <c r="B63" s="421" t="s">
        <v>1</v>
      </c>
      <c r="C63" s="421" t="s">
        <v>7</v>
      </c>
      <c r="D63" s="613" t="s">
        <v>8</v>
      </c>
      <c r="E63" s="613"/>
      <c r="F63" s="613"/>
      <c r="G63" s="613"/>
      <c r="H63" s="613"/>
      <c r="I63" s="613"/>
      <c r="J63" s="613"/>
      <c r="K63" s="613"/>
      <c r="L63" s="613"/>
      <c r="M63" s="244" t="s">
        <v>3</v>
      </c>
      <c r="N63" s="317" t="s">
        <v>210</v>
      </c>
      <c r="O63" s="421" t="s">
        <v>2</v>
      </c>
      <c r="P63" s="290"/>
      <c r="Q63" s="34"/>
      <c r="R63" s="34"/>
      <c r="S63" s="34"/>
      <c r="T63" s="34"/>
      <c r="U63" s="34"/>
      <c r="V63" s="34"/>
    </row>
    <row r="64" spans="1:241" s="36" customFormat="1" ht="24" customHeight="1">
      <c r="A64" s="184"/>
      <c r="B64" s="150"/>
      <c r="C64" s="150"/>
      <c r="D64" s="592"/>
      <c r="E64" s="592"/>
      <c r="F64" s="592"/>
      <c r="G64" s="592"/>
      <c r="H64" s="592"/>
      <c r="I64" s="592"/>
      <c r="J64" s="592"/>
      <c r="K64" s="592"/>
      <c r="L64" s="592"/>
      <c r="M64" s="235"/>
      <c r="N64" s="234" t="str">
        <f t="shared" ref="N64:N104" si="1">IF(C64=0,"",(C64*M64))</f>
        <v/>
      </c>
      <c r="O64" s="45"/>
      <c r="P64" s="261"/>
      <c r="Q64" s="30"/>
      <c r="R64" s="30"/>
      <c r="S64" s="30"/>
      <c r="T64" s="30"/>
      <c r="U64" s="30"/>
      <c r="V64" s="30"/>
      <c r="IF64" s="37"/>
      <c r="IG64" s="425"/>
    </row>
    <row r="65" spans="1:241" s="36" customFormat="1" ht="24" customHeight="1">
      <c r="A65" s="184"/>
      <c r="B65" s="150"/>
      <c r="C65" s="150"/>
      <c r="D65" s="592"/>
      <c r="E65" s="592"/>
      <c r="F65" s="592"/>
      <c r="G65" s="592"/>
      <c r="H65" s="592"/>
      <c r="I65" s="592"/>
      <c r="J65" s="592"/>
      <c r="K65" s="592"/>
      <c r="L65" s="592"/>
      <c r="M65" s="235"/>
      <c r="N65" s="234" t="str">
        <f t="shared" si="1"/>
        <v/>
      </c>
      <c r="O65" s="45"/>
      <c r="P65" s="261"/>
      <c r="Q65" s="30"/>
      <c r="R65" s="30"/>
      <c r="S65" s="30"/>
      <c r="T65" s="30"/>
      <c r="U65" s="30"/>
      <c r="V65" s="30"/>
      <c r="IF65" s="37"/>
      <c r="IG65" s="425"/>
    </row>
    <row r="66" spans="1:241" s="36" customFormat="1" ht="24" customHeight="1">
      <c r="A66" s="184"/>
      <c r="B66" s="150"/>
      <c r="C66" s="150"/>
      <c r="D66" s="592"/>
      <c r="E66" s="592"/>
      <c r="F66" s="592"/>
      <c r="G66" s="592"/>
      <c r="H66" s="592"/>
      <c r="I66" s="592"/>
      <c r="J66" s="592"/>
      <c r="K66" s="592"/>
      <c r="L66" s="592"/>
      <c r="M66" s="235"/>
      <c r="N66" s="234" t="str">
        <f t="shared" si="1"/>
        <v/>
      </c>
      <c r="O66" s="45"/>
      <c r="P66" s="261"/>
      <c r="Q66" s="30"/>
      <c r="R66" s="30"/>
      <c r="S66" s="30"/>
      <c r="T66" s="30"/>
      <c r="U66" s="30"/>
      <c r="V66" s="30"/>
      <c r="IF66" s="425"/>
      <c r="IG66" s="425"/>
    </row>
    <row r="67" spans="1:241" s="36" customFormat="1" ht="24" customHeight="1">
      <c r="A67" s="184"/>
      <c r="B67" s="150"/>
      <c r="C67" s="150"/>
      <c r="D67" s="592"/>
      <c r="E67" s="592"/>
      <c r="F67" s="592"/>
      <c r="G67" s="592"/>
      <c r="H67" s="592"/>
      <c r="I67" s="592"/>
      <c r="J67" s="592"/>
      <c r="K67" s="592"/>
      <c r="L67" s="592"/>
      <c r="M67" s="235"/>
      <c r="N67" s="234" t="str">
        <f t="shared" si="1"/>
        <v/>
      </c>
      <c r="O67" s="45"/>
      <c r="P67" s="261"/>
      <c r="Q67" s="30"/>
      <c r="R67" s="30"/>
      <c r="S67" s="30"/>
      <c r="T67" s="30"/>
      <c r="U67" s="30"/>
      <c r="V67" s="30"/>
      <c r="IF67" s="425"/>
      <c r="IG67" s="425"/>
    </row>
    <row r="68" spans="1:241" s="36" customFormat="1" ht="24" customHeight="1">
      <c r="A68" s="184"/>
      <c r="B68" s="150"/>
      <c r="C68" s="150"/>
      <c r="D68" s="592"/>
      <c r="E68" s="592"/>
      <c r="F68" s="592"/>
      <c r="G68" s="592"/>
      <c r="H68" s="592"/>
      <c r="I68" s="592"/>
      <c r="J68" s="592"/>
      <c r="K68" s="592"/>
      <c r="L68" s="592"/>
      <c r="M68" s="235"/>
      <c r="N68" s="234" t="str">
        <f t="shared" si="1"/>
        <v/>
      </c>
      <c r="O68" s="45"/>
      <c r="P68" s="261"/>
      <c r="Q68" s="30"/>
      <c r="R68" s="30"/>
      <c r="S68" s="30"/>
      <c r="T68" s="30"/>
      <c r="U68" s="30"/>
      <c r="V68" s="30"/>
    </row>
    <row r="69" spans="1:241" s="36" customFormat="1" ht="24" customHeight="1">
      <c r="A69" s="184"/>
      <c r="B69" s="150"/>
      <c r="C69" s="150"/>
      <c r="D69" s="592"/>
      <c r="E69" s="592"/>
      <c r="F69" s="592"/>
      <c r="G69" s="592"/>
      <c r="H69" s="592"/>
      <c r="I69" s="592"/>
      <c r="J69" s="592"/>
      <c r="K69" s="592"/>
      <c r="L69" s="592"/>
      <c r="M69" s="235"/>
      <c r="N69" s="234" t="str">
        <f t="shared" si="1"/>
        <v/>
      </c>
      <c r="O69" s="45"/>
      <c r="P69" s="261"/>
      <c r="Q69" s="30"/>
      <c r="R69" s="30"/>
      <c r="S69" s="30"/>
      <c r="T69" s="30"/>
      <c r="U69" s="30"/>
      <c r="V69" s="30"/>
    </row>
    <row r="70" spans="1:241" s="36" customFormat="1" ht="24" customHeight="1">
      <c r="A70" s="184"/>
      <c r="B70" s="150"/>
      <c r="C70" s="150"/>
      <c r="D70" s="592"/>
      <c r="E70" s="592"/>
      <c r="F70" s="592"/>
      <c r="G70" s="592"/>
      <c r="H70" s="592"/>
      <c r="I70" s="592"/>
      <c r="J70" s="592"/>
      <c r="K70" s="592"/>
      <c r="L70" s="592"/>
      <c r="M70" s="235"/>
      <c r="N70" s="234" t="str">
        <f t="shared" si="1"/>
        <v/>
      </c>
      <c r="O70" s="45"/>
      <c r="P70" s="261"/>
      <c r="Q70" s="30"/>
      <c r="R70" s="30"/>
      <c r="S70" s="30"/>
      <c r="T70" s="30"/>
      <c r="U70" s="30"/>
      <c r="V70" s="30"/>
    </row>
    <row r="71" spans="1:241" s="36" customFormat="1" ht="24" customHeight="1">
      <c r="A71" s="184"/>
      <c r="B71" s="150"/>
      <c r="C71" s="150"/>
      <c r="D71" s="592"/>
      <c r="E71" s="592"/>
      <c r="F71" s="592"/>
      <c r="G71" s="592"/>
      <c r="H71" s="592"/>
      <c r="I71" s="592"/>
      <c r="J71" s="592"/>
      <c r="K71" s="592"/>
      <c r="L71" s="592"/>
      <c r="M71" s="235"/>
      <c r="N71" s="234" t="str">
        <f t="shared" si="1"/>
        <v/>
      </c>
      <c r="O71" s="45"/>
      <c r="P71" s="261"/>
      <c r="Q71" s="30"/>
      <c r="R71" s="30"/>
      <c r="S71" s="30"/>
      <c r="T71" s="30"/>
      <c r="U71" s="30"/>
      <c r="V71" s="30"/>
    </row>
    <row r="72" spans="1:241" s="36" customFormat="1" ht="24" customHeight="1">
      <c r="A72" s="184"/>
      <c r="B72" s="150"/>
      <c r="C72" s="150"/>
      <c r="D72" s="592"/>
      <c r="E72" s="592"/>
      <c r="F72" s="592"/>
      <c r="G72" s="592"/>
      <c r="H72" s="592"/>
      <c r="I72" s="592"/>
      <c r="J72" s="592"/>
      <c r="K72" s="592"/>
      <c r="L72" s="592"/>
      <c r="M72" s="235"/>
      <c r="N72" s="234" t="str">
        <f t="shared" si="1"/>
        <v/>
      </c>
      <c r="O72" s="45"/>
      <c r="P72" s="261"/>
      <c r="Q72" s="30"/>
      <c r="R72" s="30"/>
      <c r="S72" s="30"/>
      <c r="T72" s="30"/>
      <c r="U72" s="30"/>
      <c r="V72" s="30"/>
    </row>
    <row r="73" spans="1:241" s="36" customFormat="1" ht="24" customHeight="1">
      <c r="A73" s="184"/>
      <c r="B73" s="150"/>
      <c r="C73" s="150"/>
      <c r="D73" s="592"/>
      <c r="E73" s="592"/>
      <c r="F73" s="592"/>
      <c r="G73" s="592"/>
      <c r="H73" s="592"/>
      <c r="I73" s="592"/>
      <c r="J73" s="592"/>
      <c r="K73" s="592"/>
      <c r="L73" s="592"/>
      <c r="M73" s="235"/>
      <c r="N73" s="234" t="str">
        <f t="shared" si="1"/>
        <v/>
      </c>
      <c r="O73" s="45"/>
      <c r="P73" s="261"/>
      <c r="Q73" s="30"/>
      <c r="R73" s="30"/>
      <c r="S73" s="30"/>
      <c r="T73" s="30"/>
      <c r="U73" s="30"/>
      <c r="V73" s="30"/>
    </row>
    <row r="74" spans="1:241" s="36" customFormat="1" ht="24" customHeight="1">
      <c r="A74" s="184"/>
      <c r="B74" s="150"/>
      <c r="C74" s="150"/>
      <c r="D74" s="592"/>
      <c r="E74" s="592"/>
      <c r="F74" s="592"/>
      <c r="G74" s="592"/>
      <c r="H74" s="592"/>
      <c r="I74" s="592"/>
      <c r="J74" s="592"/>
      <c r="K74" s="592"/>
      <c r="L74" s="592"/>
      <c r="M74" s="235"/>
      <c r="N74" s="234" t="str">
        <f t="shared" si="1"/>
        <v/>
      </c>
      <c r="O74" s="45"/>
      <c r="P74" s="261"/>
      <c r="Q74" s="30"/>
      <c r="R74" s="30"/>
      <c r="S74" s="30"/>
      <c r="T74" s="30"/>
      <c r="U74" s="30"/>
      <c r="V74" s="30"/>
      <c r="IF74" s="37"/>
      <c r="IG74" s="425"/>
    </row>
    <row r="75" spans="1:241" s="36" customFormat="1" ht="24" customHeight="1">
      <c r="A75" s="184"/>
      <c r="B75" s="150"/>
      <c r="C75" s="150"/>
      <c r="D75" s="592"/>
      <c r="E75" s="592"/>
      <c r="F75" s="592"/>
      <c r="G75" s="592"/>
      <c r="H75" s="592"/>
      <c r="I75" s="592"/>
      <c r="J75" s="592"/>
      <c r="K75" s="592"/>
      <c r="L75" s="592"/>
      <c r="M75" s="235"/>
      <c r="N75" s="234" t="str">
        <f t="shared" si="1"/>
        <v/>
      </c>
      <c r="O75" s="45"/>
      <c r="P75" s="261"/>
      <c r="Q75" s="30"/>
      <c r="R75" s="30"/>
      <c r="S75" s="30"/>
      <c r="T75" s="30"/>
      <c r="U75" s="30"/>
      <c r="V75" s="30"/>
      <c r="IF75" s="425"/>
      <c r="IG75" s="425"/>
    </row>
    <row r="76" spans="1:241" s="36" customFormat="1" ht="24" customHeight="1">
      <c r="A76" s="184"/>
      <c r="B76" s="150"/>
      <c r="C76" s="150"/>
      <c r="D76" s="592"/>
      <c r="E76" s="592"/>
      <c r="F76" s="592"/>
      <c r="G76" s="592"/>
      <c r="H76" s="592"/>
      <c r="I76" s="592"/>
      <c r="J76" s="592"/>
      <c r="K76" s="592"/>
      <c r="L76" s="592"/>
      <c r="M76" s="235"/>
      <c r="N76" s="234" t="str">
        <f t="shared" si="1"/>
        <v/>
      </c>
      <c r="O76" s="45"/>
      <c r="P76" s="261"/>
      <c r="Q76" s="30"/>
      <c r="R76" s="30"/>
      <c r="S76" s="30"/>
      <c r="T76" s="30"/>
      <c r="U76" s="30"/>
      <c r="V76" s="30"/>
      <c r="IF76" s="425"/>
      <c r="IG76" s="425"/>
    </row>
    <row r="77" spans="1:241" s="36" customFormat="1" ht="24" customHeight="1">
      <c r="A77" s="184"/>
      <c r="B77" s="150"/>
      <c r="C77" s="150"/>
      <c r="D77" s="592"/>
      <c r="E77" s="592"/>
      <c r="F77" s="592"/>
      <c r="G77" s="592"/>
      <c r="H77" s="592"/>
      <c r="I77" s="592"/>
      <c r="J77" s="592"/>
      <c r="K77" s="592"/>
      <c r="L77" s="592"/>
      <c r="M77" s="235"/>
      <c r="N77" s="234" t="str">
        <f t="shared" si="1"/>
        <v/>
      </c>
      <c r="O77" s="45"/>
      <c r="P77" s="261"/>
      <c r="Q77" s="30"/>
      <c r="R77" s="30"/>
      <c r="S77" s="30"/>
      <c r="T77" s="30"/>
      <c r="U77" s="30"/>
      <c r="V77" s="30"/>
    </row>
    <row r="78" spans="1:241" s="36" customFormat="1" ht="24" customHeight="1">
      <c r="A78" s="184"/>
      <c r="B78" s="150"/>
      <c r="C78" s="150"/>
      <c r="D78" s="592"/>
      <c r="E78" s="592"/>
      <c r="F78" s="592"/>
      <c r="G78" s="592"/>
      <c r="H78" s="592"/>
      <c r="I78" s="592"/>
      <c r="J78" s="592"/>
      <c r="K78" s="592"/>
      <c r="L78" s="592"/>
      <c r="M78" s="235"/>
      <c r="N78" s="234" t="str">
        <f t="shared" si="1"/>
        <v/>
      </c>
      <c r="O78" s="45"/>
      <c r="P78" s="261"/>
      <c r="Q78" s="30"/>
      <c r="R78" s="30"/>
      <c r="S78" s="30"/>
      <c r="T78" s="30"/>
      <c r="U78" s="30"/>
      <c r="V78" s="30"/>
      <c r="IF78" s="425"/>
      <c r="IG78" s="425"/>
    </row>
    <row r="79" spans="1:241" s="36" customFormat="1" ht="24" customHeight="1">
      <c r="A79" s="184"/>
      <c r="B79" s="150"/>
      <c r="C79" s="150"/>
      <c r="D79" s="592"/>
      <c r="E79" s="592"/>
      <c r="F79" s="592"/>
      <c r="G79" s="592"/>
      <c r="H79" s="592"/>
      <c r="I79" s="592"/>
      <c r="J79" s="592"/>
      <c r="K79" s="592"/>
      <c r="L79" s="592"/>
      <c r="M79" s="235"/>
      <c r="N79" s="234" t="str">
        <f t="shared" si="1"/>
        <v/>
      </c>
      <c r="O79" s="45"/>
      <c r="P79" s="261"/>
      <c r="Q79" s="30"/>
      <c r="R79" s="30"/>
      <c r="S79" s="30"/>
      <c r="T79" s="30"/>
      <c r="U79" s="30"/>
      <c r="V79" s="30"/>
    </row>
    <row r="80" spans="1:241" s="36" customFormat="1" ht="24" customHeight="1">
      <c r="A80" s="184"/>
      <c r="B80" s="150"/>
      <c r="C80" s="150"/>
      <c r="D80" s="592"/>
      <c r="E80" s="592"/>
      <c r="F80" s="592"/>
      <c r="G80" s="592"/>
      <c r="H80" s="592"/>
      <c r="I80" s="592"/>
      <c r="J80" s="592"/>
      <c r="K80" s="592"/>
      <c r="L80" s="592"/>
      <c r="M80" s="235"/>
      <c r="N80" s="234" t="str">
        <f t="shared" si="1"/>
        <v/>
      </c>
      <c r="O80" s="45"/>
      <c r="P80" s="261"/>
      <c r="Q80" s="30"/>
      <c r="R80" s="30"/>
      <c r="S80" s="30"/>
      <c r="T80" s="30"/>
      <c r="U80" s="30"/>
      <c r="V80" s="30"/>
    </row>
    <row r="81" spans="1:22" s="36" customFormat="1" ht="24" customHeight="1">
      <c r="A81" s="184"/>
      <c r="B81" s="150"/>
      <c r="C81" s="150"/>
      <c r="D81" s="592"/>
      <c r="E81" s="592"/>
      <c r="F81" s="592"/>
      <c r="G81" s="592"/>
      <c r="H81" s="592"/>
      <c r="I81" s="592"/>
      <c r="J81" s="592"/>
      <c r="K81" s="592"/>
      <c r="L81" s="592"/>
      <c r="M81" s="235"/>
      <c r="N81" s="234" t="str">
        <f t="shared" si="1"/>
        <v/>
      </c>
      <c r="O81" s="45"/>
      <c r="P81" s="261"/>
      <c r="Q81" s="30"/>
      <c r="R81" s="30"/>
      <c r="S81" s="30"/>
      <c r="T81" s="30"/>
      <c r="U81" s="30"/>
      <c r="V81" s="30"/>
    </row>
    <row r="82" spans="1:22" s="36" customFormat="1" ht="24" customHeight="1">
      <c r="A82" s="184"/>
      <c r="B82" s="150"/>
      <c r="C82" s="150"/>
      <c r="D82" s="592"/>
      <c r="E82" s="592"/>
      <c r="F82" s="592"/>
      <c r="G82" s="592"/>
      <c r="H82" s="592"/>
      <c r="I82" s="592"/>
      <c r="J82" s="592"/>
      <c r="K82" s="592"/>
      <c r="L82" s="592"/>
      <c r="M82" s="235"/>
      <c r="N82" s="234" t="str">
        <f t="shared" si="1"/>
        <v/>
      </c>
      <c r="O82" s="45"/>
      <c r="P82" s="261"/>
      <c r="Q82" s="30"/>
      <c r="R82" s="30"/>
      <c r="S82" s="30"/>
      <c r="T82" s="30"/>
      <c r="U82" s="30"/>
      <c r="V82" s="30"/>
    </row>
    <row r="83" spans="1:22" s="36" customFormat="1" ht="24" customHeight="1">
      <c r="A83" s="184"/>
      <c r="B83" s="150"/>
      <c r="C83" s="150"/>
      <c r="D83" s="592"/>
      <c r="E83" s="592"/>
      <c r="F83" s="592"/>
      <c r="G83" s="592"/>
      <c r="H83" s="592"/>
      <c r="I83" s="592"/>
      <c r="J83" s="592"/>
      <c r="K83" s="592"/>
      <c r="L83" s="592"/>
      <c r="M83" s="235"/>
      <c r="N83" s="234" t="str">
        <f t="shared" si="1"/>
        <v/>
      </c>
      <c r="O83" s="45"/>
      <c r="P83" s="261"/>
      <c r="Q83" s="30"/>
      <c r="R83" s="30"/>
      <c r="S83" s="30"/>
      <c r="T83" s="30"/>
      <c r="U83" s="30"/>
      <c r="V83" s="30"/>
    </row>
    <row r="84" spans="1:22" s="36" customFormat="1" ht="24" customHeight="1">
      <c r="A84" s="184"/>
      <c r="B84" s="150"/>
      <c r="C84" s="150"/>
      <c r="D84" s="592"/>
      <c r="E84" s="592"/>
      <c r="F84" s="592"/>
      <c r="G84" s="592"/>
      <c r="H84" s="592"/>
      <c r="I84" s="592"/>
      <c r="J84" s="592"/>
      <c r="K84" s="592"/>
      <c r="L84" s="592"/>
      <c r="M84" s="235"/>
      <c r="N84" s="234" t="str">
        <f t="shared" si="1"/>
        <v/>
      </c>
      <c r="O84" s="45"/>
      <c r="P84" s="261"/>
      <c r="Q84" s="30"/>
      <c r="R84" s="30"/>
      <c r="S84" s="30"/>
      <c r="T84" s="30"/>
      <c r="U84" s="30"/>
      <c r="V84" s="30"/>
    </row>
    <row r="85" spans="1:22" s="36" customFormat="1" ht="24" customHeight="1">
      <c r="A85" s="184"/>
      <c r="B85" s="150"/>
      <c r="C85" s="150"/>
      <c r="D85" s="592"/>
      <c r="E85" s="592"/>
      <c r="F85" s="592"/>
      <c r="G85" s="592"/>
      <c r="H85" s="592"/>
      <c r="I85" s="592"/>
      <c r="J85" s="592"/>
      <c r="K85" s="592"/>
      <c r="L85" s="592"/>
      <c r="M85" s="235"/>
      <c r="N85" s="234" t="str">
        <f t="shared" si="1"/>
        <v/>
      </c>
      <c r="O85" s="45"/>
      <c r="P85" s="261"/>
      <c r="Q85" s="30"/>
      <c r="R85" s="30"/>
      <c r="S85" s="30"/>
      <c r="T85" s="30"/>
      <c r="U85" s="30"/>
      <c r="V85" s="30"/>
    </row>
    <row r="86" spans="1:22" s="36" customFormat="1" ht="24" customHeight="1">
      <c r="A86" s="184"/>
      <c r="B86" s="150"/>
      <c r="C86" s="150"/>
      <c r="D86" s="592"/>
      <c r="E86" s="592"/>
      <c r="F86" s="592"/>
      <c r="G86" s="592"/>
      <c r="H86" s="592"/>
      <c r="I86" s="592"/>
      <c r="J86" s="592"/>
      <c r="K86" s="592"/>
      <c r="L86" s="592"/>
      <c r="M86" s="235"/>
      <c r="N86" s="234" t="str">
        <f t="shared" si="1"/>
        <v/>
      </c>
      <c r="O86" s="45"/>
      <c r="P86" s="261"/>
      <c r="Q86" s="30"/>
      <c r="R86" s="30"/>
      <c r="S86" s="30"/>
      <c r="T86" s="30"/>
      <c r="U86" s="30"/>
      <c r="V86" s="30"/>
    </row>
    <row r="87" spans="1:22" s="36" customFormat="1" ht="24" customHeight="1">
      <c r="A87" s="184"/>
      <c r="B87" s="150"/>
      <c r="C87" s="150"/>
      <c r="D87" s="592"/>
      <c r="E87" s="592"/>
      <c r="F87" s="592"/>
      <c r="G87" s="592"/>
      <c r="H87" s="592"/>
      <c r="I87" s="592"/>
      <c r="J87" s="592"/>
      <c r="K87" s="592"/>
      <c r="L87" s="592"/>
      <c r="M87" s="235"/>
      <c r="N87" s="234" t="str">
        <f t="shared" si="1"/>
        <v/>
      </c>
      <c r="O87" s="45"/>
      <c r="P87" s="261"/>
      <c r="Q87" s="30"/>
      <c r="R87" s="30"/>
      <c r="S87" s="30"/>
      <c r="T87" s="30"/>
      <c r="U87" s="30"/>
      <c r="V87" s="30"/>
    </row>
    <row r="88" spans="1:22" s="36" customFormat="1" ht="24" customHeight="1">
      <c r="A88" s="184"/>
      <c r="B88" s="150"/>
      <c r="C88" s="150"/>
      <c r="D88" s="592"/>
      <c r="E88" s="592"/>
      <c r="F88" s="592"/>
      <c r="G88" s="592"/>
      <c r="H88" s="592"/>
      <c r="I88" s="592"/>
      <c r="J88" s="592"/>
      <c r="K88" s="592"/>
      <c r="L88" s="592"/>
      <c r="M88" s="235"/>
      <c r="N88" s="234" t="str">
        <f t="shared" si="1"/>
        <v/>
      </c>
      <c r="O88" s="45"/>
      <c r="P88" s="261"/>
      <c r="Q88" s="30"/>
      <c r="R88" s="30"/>
      <c r="S88" s="30"/>
      <c r="T88" s="30"/>
      <c r="U88" s="30"/>
      <c r="V88" s="30"/>
    </row>
    <row r="89" spans="1:22" s="36" customFormat="1" ht="24" customHeight="1">
      <c r="A89" s="184"/>
      <c r="B89" s="150"/>
      <c r="C89" s="150"/>
      <c r="D89" s="592"/>
      <c r="E89" s="592"/>
      <c r="F89" s="592"/>
      <c r="G89" s="592"/>
      <c r="H89" s="592"/>
      <c r="I89" s="592"/>
      <c r="J89" s="592"/>
      <c r="K89" s="592"/>
      <c r="L89" s="592"/>
      <c r="M89" s="235"/>
      <c r="N89" s="234" t="str">
        <f t="shared" si="1"/>
        <v/>
      </c>
      <c r="O89" s="45"/>
      <c r="P89" s="261"/>
      <c r="Q89" s="30"/>
      <c r="R89" s="30"/>
      <c r="S89" s="30"/>
      <c r="T89" s="30"/>
      <c r="U89" s="30"/>
      <c r="V89" s="30"/>
    </row>
    <row r="90" spans="1:22" s="36" customFormat="1" ht="24" customHeight="1">
      <c r="A90" s="184"/>
      <c r="B90" s="150"/>
      <c r="C90" s="150"/>
      <c r="D90" s="592"/>
      <c r="E90" s="592"/>
      <c r="F90" s="592"/>
      <c r="G90" s="592"/>
      <c r="H90" s="592"/>
      <c r="I90" s="592"/>
      <c r="J90" s="592"/>
      <c r="K90" s="592"/>
      <c r="L90" s="592"/>
      <c r="M90" s="235"/>
      <c r="N90" s="234" t="str">
        <f t="shared" si="1"/>
        <v/>
      </c>
      <c r="O90" s="45"/>
      <c r="P90" s="261"/>
      <c r="Q90" s="30"/>
      <c r="R90" s="30"/>
      <c r="S90" s="30"/>
      <c r="T90" s="30"/>
      <c r="U90" s="30"/>
      <c r="V90" s="30"/>
    </row>
    <row r="91" spans="1:22" s="36" customFormat="1" ht="24" customHeight="1">
      <c r="A91" s="184"/>
      <c r="B91" s="150"/>
      <c r="C91" s="150"/>
      <c r="D91" s="592"/>
      <c r="E91" s="592"/>
      <c r="F91" s="592"/>
      <c r="G91" s="592"/>
      <c r="H91" s="592"/>
      <c r="I91" s="592"/>
      <c r="J91" s="592"/>
      <c r="K91" s="592"/>
      <c r="L91" s="592"/>
      <c r="M91" s="235"/>
      <c r="N91" s="234" t="str">
        <f t="shared" si="1"/>
        <v/>
      </c>
      <c r="O91" s="45"/>
      <c r="P91" s="261"/>
      <c r="Q91" s="30"/>
      <c r="R91" s="30"/>
      <c r="S91" s="30"/>
      <c r="T91" s="30"/>
      <c r="U91" s="30"/>
      <c r="V91" s="30"/>
    </row>
    <row r="92" spans="1:22" s="36" customFormat="1" ht="24" customHeight="1">
      <c r="A92" s="184"/>
      <c r="B92" s="150"/>
      <c r="C92" s="150"/>
      <c r="D92" s="592"/>
      <c r="E92" s="592"/>
      <c r="F92" s="592"/>
      <c r="G92" s="592"/>
      <c r="H92" s="592"/>
      <c r="I92" s="592"/>
      <c r="J92" s="592"/>
      <c r="K92" s="592"/>
      <c r="L92" s="592"/>
      <c r="M92" s="235"/>
      <c r="N92" s="234" t="str">
        <f t="shared" si="1"/>
        <v/>
      </c>
      <c r="O92" s="45"/>
      <c r="P92" s="261"/>
      <c r="Q92" s="30"/>
      <c r="R92" s="30"/>
      <c r="S92" s="30"/>
      <c r="T92" s="30"/>
      <c r="U92" s="30"/>
      <c r="V92" s="30"/>
    </row>
    <row r="93" spans="1:22" s="36" customFormat="1" ht="24" customHeight="1">
      <c r="A93" s="184"/>
      <c r="B93" s="150"/>
      <c r="C93" s="150"/>
      <c r="D93" s="592"/>
      <c r="E93" s="592"/>
      <c r="F93" s="592"/>
      <c r="G93" s="592"/>
      <c r="H93" s="592"/>
      <c r="I93" s="592"/>
      <c r="J93" s="592"/>
      <c r="K93" s="592"/>
      <c r="L93" s="592"/>
      <c r="M93" s="235"/>
      <c r="N93" s="234" t="str">
        <f t="shared" si="1"/>
        <v/>
      </c>
      <c r="O93" s="45"/>
      <c r="P93" s="261"/>
      <c r="Q93" s="30"/>
      <c r="R93" s="30"/>
      <c r="S93" s="30"/>
      <c r="T93" s="30"/>
      <c r="U93" s="30"/>
      <c r="V93" s="30"/>
    </row>
    <row r="94" spans="1:22" s="36" customFormat="1" ht="24" customHeight="1">
      <c r="A94" s="184"/>
      <c r="B94" s="150"/>
      <c r="C94" s="150"/>
      <c r="D94" s="592"/>
      <c r="E94" s="592"/>
      <c r="F94" s="592"/>
      <c r="G94" s="592"/>
      <c r="H94" s="592"/>
      <c r="I94" s="592"/>
      <c r="J94" s="592"/>
      <c r="K94" s="592"/>
      <c r="L94" s="592"/>
      <c r="M94" s="235"/>
      <c r="N94" s="234" t="str">
        <f t="shared" si="1"/>
        <v/>
      </c>
      <c r="O94" s="45"/>
      <c r="P94" s="261"/>
      <c r="Q94" s="30"/>
      <c r="R94" s="30"/>
      <c r="S94" s="30"/>
      <c r="T94" s="30"/>
      <c r="U94" s="30"/>
      <c r="V94" s="30"/>
    </row>
    <row r="95" spans="1:22" s="36" customFormat="1" ht="24" customHeight="1">
      <c r="A95" s="184"/>
      <c r="B95" s="150"/>
      <c r="C95" s="150"/>
      <c r="D95" s="592"/>
      <c r="E95" s="592"/>
      <c r="F95" s="592"/>
      <c r="G95" s="592"/>
      <c r="H95" s="592"/>
      <c r="I95" s="592"/>
      <c r="J95" s="592"/>
      <c r="K95" s="592"/>
      <c r="L95" s="592"/>
      <c r="M95" s="235"/>
      <c r="N95" s="234" t="str">
        <f t="shared" si="1"/>
        <v/>
      </c>
      <c r="O95" s="45"/>
      <c r="P95" s="261"/>
      <c r="Q95" s="30"/>
      <c r="R95" s="30"/>
      <c r="S95" s="30"/>
      <c r="T95" s="30"/>
      <c r="U95" s="30"/>
      <c r="V95" s="30"/>
    </row>
    <row r="96" spans="1:22" s="36" customFormat="1" ht="24" customHeight="1">
      <c r="A96" s="184"/>
      <c r="B96" s="150"/>
      <c r="C96" s="150"/>
      <c r="D96" s="592"/>
      <c r="E96" s="592"/>
      <c r="F96" s="592"/>
      <c r="G96" s="592"/>
      <c r="H96" s="592"/>
      <c r="I96" s="592"/>
      <c r="J96" s="592"/>
      <c r="K96" s="592"/>
      <c r="L96" s="592"/>
      <c r="M96" s="235"/>
      <c r="N96" s="234" t="str">
        <f t="shared" si="1"/>
        <v/>
      </c>
      <c r="O96" s="45"/>
      <c r="P96" s="261"/>
      <c r="Q96" s="30"/>
      <c r="R96" s="30"/>
      <c r="S96" s="30"/>
      <c r="T96" s="30"/>
      <c r="U96" s="30"/>
      <c r="V96" s="30"/>
    </row>
    <row r="97" spans="1:22" s="36" customFormat="1" ht="24" customHeight="1">
      <c r="A97" s="184"/>
      <c r="B97" s="150"/>
      <c r="C97" s="150"/>
      <c r="D97" s="592"/>
      <c r="E97" s="592"/>
      <c r="F97" s="592"/>
      <c r="G97" s="592"/>
      <c r="H97" s="592"/>
      <c r="I97" s="592"/>
      <c r="J97" s="592"/>
      <c r="K97" s="592"/>
      <c r="L97" s="592"/>
      <c r="M97" s="235"/>
      <c r="N97" s="234" t="str">
        <f t="shared" si="1"/>
        <v/>
      </c>
      <c r="O97" s="45"/>
      <c r="P97" s="261"/>
      <c r="Q97" s="30"/>
      <c r="R97" s="30"/>
      <c r="S97" s="30"/>
      <c r="T97" s="30"/>
      <c r="U97" s="30"/>
      <c r="V97" s="30"/>
    </row>
    <row r="98" spans="1:22" s="36" customFormat="1" ht="24" customHeight="1">
      <c r="A98" s="184"/>
      <c r="B98" s="150"/>
      <c r="C98" s="150"/>
      <c r="D98" s="592"/>
      <c r="E98" s="592"/>
      <c r="F98" s="592"/>
      <c r="G98" s="592"/>
      <c r="H98" s="592"/>
      <c r="I98" s="592"/>
      <c r="J98" s="592"/>
      <c r="K98" s="592"/>
      <c r="L98" s="592"/>
      <c r="M98" s="235"/>
      <c r="N98" s="234" t="str">
        <f t="shared" si="1"/>
        <v/>
      </c>
      <c r="O98" s="45"/>
      <c r="P98" s="261"/>
      <c r="Q98" s="30"/>
      <c r="R98" s="30"/>
      <c r="S98" s="30"/>
      <c r="T98" s="30"/>
      <c r="U98" s="30"/>
      <c r="V98" s="30"/>
    </row>
    <row r="99" spans="1:22" s="36" customFormat="1" ht="24" customHeight="1">
      <c r="A99" s="184"/>
      <c r="B99" s="150"/>
      <c r="C99" s="150"/>
      <c r="D99" s="592"/>
      <c r="E99" s="592"/>
      <c r="F99" s="592"/>
      <c r="G99" s="592"/>
      <c r="H99" s="592"/>
      <c r="I99" s="592"/>
      <c r="J99" s="592"/>
      <c r="K99" s="592"/>
      <c r="L99" s="592"/>
      <c r="M99" s="235"/>
      <c r="N99" s="234" t="str">
        <f t="shared" si="1"/>
        <v/>
      </c>
      <c r="O99" s="45"/>
      <c r="P99" s="261"/>
      <c r="Q99" s="30"/>
      <c r="R99" s="30"/>
      <c r="S99" s="30"/>
      <c r="T99" s="30"/>
      <c r="U99" s="30"/>
      <c r="V99" s="30"/>
    </row>
    <row r="100" spans="1:22" s="36" customFormat="1" ht="24" customHeight="1">
      <c r="A100" s="184"/>
      <c r="B100" s="150"/>
      <c r="C100" s="150"/>
      <c r="D100" s="592"/>
      <c r="E100" s="592"/>
      <c r="F100" s="592"/>
      <c r="G100" s="592"/>
      <c r="H100" s="592"/>
      <c r="I100" s="592"/>
      <c r="J100" s="592"/>
      <c r="K100" s="592"/>
      <c r="L100" s="592"/>
      <c r="M100" s="235"/>
      <c r="N100" s="234" t="str">
        <f t="shared" si="1"/>
        <v/>
      </c>
      <c r="O100" s="45"/>
      <c r="P100" s="261"/>
      <c r="Q100" s="30"/>
      <c r="R100" s="30"/>
      <c r="S100" s="30"/>
      <c r="T100" s="30"/>
      <c r="U100" s="30"/>
      <c r="V100" s="30"/>
    </row>
    <row r="101" spans="1:22" s="36" customFormat="1" ht="24" customHeight="1">
      <c r="A101" s="184"/>
      <c r="B101" s="150"/>
      <c r="C101" s="150"/>
      <c r="D101" s="592"/>
      <c r="E101" s="592"/>
      <c r="F101" s="592"/>
      <c r="G101" s="592"/>
      <c r="H101" s="592"/>
      <c r="I101" s="592"/>
      <c r="J101" s="592"/>
      <c r="K101" s="592"/>
      <c r="L101" s="592"/>
      <c r="M101" s="235"/>
      <c r="N101" s="234" t="str">
        <f t="shared" si="1"/>
        <v/>
      </c>
      <c r="O101" s="45"/>
      <c r="P101" s="261"/>
      <c r="Q101" s="30"/>
      <c r="R101" s="30"/>
      <c r="S101" s="30"/>
      <c r="T101" s="30"/>
      <c r="U101" s="30"/>
      <c r="V101" s="30"/>
    </row>
    <row r="102" spans="1:22" s="36" customFormat="1" ht="24" customHeight="1">
      <c r="A102" s="184"/>
      <c r="B102" s="150"/>
      <c r="C102" s="150"/>
      <c r="D102" s="592"/>
      <c r="E102" s="592"/>
      <c r="F102" s="592"/>
      <c r="G102" s="592"/>
      <c r="H102" s="592"/>
      <c r="I102" s="592"/>
      <c r="J102" s="592"/>
      <c r="K102" s="592"/>
      <c r="L102" s="592"/>
      <c r="M102" s="235"/>
      <c r="N102" s="234" t="str">
        <f t="shared" si="1"/>
        <v/>
      </c>
      <c r="O102" s="45"/>
      <c r="P102" s="261"/>
      <c r="Q102" s="30"/>
      <c r="R102" s="30"/>
      <c r="S102" s="30"/>
      <c r="T102" s="30"/>
      <c r="U102" s="30"/>
      <c r="V102" s="30"/>
    </row>
    <row r="103" spans="1:22" s="36" customFormat="1" ht="24" customHeight="1">
      <c r="A103" s="184"/>
      <c r="B103" s="150"/>
      <c r="C103" s="150"/>
      <c r="D103" s="592"/>
      <c r="E103" s="592"/>
      <c r="F103" s="592"/>
      <c r="G103" s="592"/>
      <c r="H103" s="592"/>
      <c r="I103" s="592"/>
      <c r="J103" s="592"/>
      <c r="K103" s="592"/>
      <c r="L103" s="592"/>
      <c r="M103" s="235"/>
      <c r="N103" s="234" t="str">
        <f t="shared" si="1"/>
        <v/>
      </c>
      <c r="O103" s="45"/>
      <c r="P103" s="261"/>
      <c r="Q103" s="30"/>
      <c r="R103" s="30"/>
      <c r="S103" s="30"/>
      <c r="T103" s="30"/>
      <c r="U103" s="30"/>
      <c r="V103" s="30"/>
    </row>
    <row r="104" spans="1:22" s="36" customFormat="1" ht="24" customHeight="1">
      <c r="A104" s="184"/>
      <c r="B104" s="150"/>
      <c r="C104" s="150"/>
      <c r="D104" s="592"/>
      <c r="E104" s="592"/>
      <c r="F104" s="592"/>
      <c r="G104" s="592"/>
      <c r="H104" s="592"/>
      <c r="I104" s="592"/>
      <c r="J104" s="592"/>
      <c r="K104" s="592"/>
      <c r="L104" s="592"/>
      <c r="M104" s="235"/>
      <c r="N104" s="234" t="str">
        <f t="shared" si="1"/>
        <v/>
      </c>
      <c r="O104" s="45"/>
      <c r="P104" s="261"/>
      <c r="Q104" s="30"/>
      <c r="R104" s="30"/>
      <c r="S104" s="30"/>
      <c r="T104" s="30"/>
      <c r="U104" s="30"/>
      <c r="V104" s="30"/>
    </row>
    <row r="105" spans="1:22" s="39" customFormat="1" ht="3.95" customHeight="1">
      <c r="A105" s="270"/>
      <c r="B105" s="14"/>
      <c r="C105" s="14"/>
      <c r="D105" s="14"/>
      <c r="E105" s="1"/>
      <c r="F105" s="1"/>
      <c r="G105" s="1"/>
      <c r="H105" s="1"/>
      <c r="I105" s="1"/>
      <c r="J105" s="1"/>
      <c r="K105" s="14"/>
      <c r="L105" s="14"/>
      <c r="M105" s="14"/>
      <c r="N105" s="208"/>
      <c r="O105" s="1"/>
      <c r="P105" s="281"/>
      <c r="Q105" s="31"/>
      <c r="R105" s="31"/>
      <c r="S105" s="31"/>
      <c r="T105" s="31"/>
      <c r="U105" s="31"/>
      <c r="V105" s="31"/>
    </row>
    <row r="106" spans="1:22" s="35" customFormat="1" ht="13.5">
      <c r="A106" s="277"/>
      <c r="B106" s="625" t="s">
        <v>72</v>
      </c>
      <c r="C106" s="625"/>
      <c r="D106" s="625"/>
      <c r="E106" s="625"/>
      <c r="F106" s="625"/>
      <c r="G106" s="625"/>
      <c r="H106" s="625"/>
      <c r="I106" s="625"/>
      <c r="J106" s="625"/>
      <c r="K106" s="625"/>
      <c r="L106" s="625"/>
      <c r="M106" s="625"/>
      <c r="N106" s="625"/>
      <c r="O106" s="625"/>
      <c r="P106" s="290"/>
      <c r="Q106" s="34"/>
      <c r="R106" s="34"/>
      <c r="S106" s="34"/>
      <c r="T106" s="34"/>
      <c r="U106" s="34"/>
      <c r="V106" s="34"/>
    </row>
    <row r="107" spans="1:22" s="36" customFormat="1">
      <c r="A107" s="270"/>
      <c r="B107" s="26" t="str">
        <f>'6-DIP-DIE'!B106</f>
        <v>FAPESP, AGOSTO DE 2015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>
        <v>2</v>
      </c>
      <c r="P107" s="280"/>
      <c r="Q107" s="30"/>
      <c r="R107" s="30"/>
      <c r="S107" s="30"/>
      <c r="T107" s="30"/>
      <c r="U107" s="30"/>
      <c r="V107" s="30"/>
    </row>
    <row r="108" spans="1:22" s="48" customFormat="1">
      <c r="A108" s="419"/>
      <c r="B108" s="59"/>
      <c r="C108" s="59"/>
      <c r="D108" s="59"/>
      <c r="J108" s="59"/>
      <c r="P108" s="419"/>
    </row>
    <row r="109" spans="1:22" s="48" customFormat="1">
      <c r="A109" s="419"/>
      <c r="B109" s="59"/>
      <c r="C109" s="59"/>
      <c r="D109" s="59"/>
      <c r="J109" s="59"/>
      <c r="P109" s="419"/>
    </row>
    <row r="110" spans="1:22" s="48" customFormat="1">
      <c r="A110" s="419"/>
      <c r="B110" s="59"/>
      <c r="C110" s="59"/>
      <c r="D110" s="59"/>
      <c r="J110" s="59"/>
      <c r="P110" s="419"/>
    </row>
    <row r="111" spans="1:22" s="48" customFormat="1">
      <c r="A111" s="419"/>
      <c r="B111" s="59"/>
      <c r="C111" s="59"/>
      <c r="D111" s="59"/>
      <c r="J111" s="59"/>
      <c r="P111" s="419"/>
    </row>
    <row r="112" spans="1:22" s="48" customFormat="1">
      <c r="A112" s="419"/>
      <c r="B112" s="59"/>
      <c r="C112" s="59"/>
      <c r="D112" s="59"/>
      <c r="J112" s="59"/>
      <c r="P112" s="419"/>
    </row>
    <row r="113" spans="1:16" s="48" customFormat="1">
      <c r="A113" s="419"/>
      <c r="B113" s="59"/>
      <c r="C113" s="59"/>
      <c r="D113" s="59"/>
      <c r="J113" s="59"/>
      <c r="P113" s="419"/>
    </row>
    <row r="114" spans="1:16" s="48" customFormat="1">
      <c r="A114" s="419"/>
      <c r="B114" s="59"/>
      <c r="C114" s="59"/>
      <c r="D114" s="59"/>
      <c r="J114" s="59"/>
      <c r="P114" s="419"/>
    </row>
    <row r="115" spans="1:16" s="48" customFormat="1">
      <c r="A115" s="419"/>
      <c r="B115" s="59"/>
      <c r="C115" s="59"/>
      <c r="D115" s="59"/>
      <c r="J115" s="59"/>
      <c r="P115" s="419"/>
    </row>
    <row r="116" spans="1:16" s="48" customFormat="1">
      <c r="A116" s="419"/>
      <c r="B116" s="59"/>
      <c r="C116" s="59"/>
      <c r="D116" s="59"/>
      <c r="J116" s="59"/>
      <c r="P116" s="419"/>
    </row>
    <row r="117" spans="1:16" s="48" customFormat="1">
      <c r="A117" s="419"/>
      <c r="B117" s="59"/>
      <c r="C117" s="59"/>
      <c r="D117" s="59"/>
      <c r="J117" s="59"/>
      <c r="P117" s="419"/>
    </row>
    <row r="118" spans="1:16" s="48" customFormat="1">
      <c r="A118" s="419"/>
      <c r="B118" s="59"/>
      <c r="C118" s="59"/>
      <c r="D118" s="59"/>
      <c r="J118" s="59"/>
      <c r="P118" s="419"/>
    </row>
    <row r="119" spans="1:16" s="48" customFormat="1">
      <c r="A119" s="419"/>
      <c r="B119" s="59"/>
      <c r="C119" s="59"/>
      <c r="D119" s="59"/>
      <c r="J119" s="59"/>
      <c r="P119" s="419"/>
    </row>
    <row r="120" spans="1:16" s="48" customFormat="1">
      <c r="A120" s="419"/>
      <c r="B120" s="59"/>
      <c r="C120" s="59"/>
      <c r="D120" s="59"/>
      <c r="J120" s="59"/>
      <c r="P120" s="419"/>
    </row>
    <row r="121" spans="1:16" s="48" customFormat="1">
      <c r="A121" s="419"/>
      <c r="B121" s="59"/>
      <c r="C121" s="59"/>
      <c r="D121" s="59"/>
      <c r="J121" s="59"/>
      <c r="P121" s="419"/>
    </row>
    <row r="122" spans="1:16" s="48" customFormat="1">
      <c r="A122" s="419"/>
      <c r="B122" s="59"/>
      <c r="C122" s="59"/>
      <c r="D122" s="59"/>
      <c r="J122" s="59"/>
      <c r="P122" s="419"/>
    </row>
    <row r="123" spans="1:16" s="48" customFormat="1">
      <c r="A123" s="419"/>
      <c r="B123" s="59"/>
      <c r="C123" s="59"/>
      <c r="D123" s="59"/>
      <c r="J123" s="59"/>
      <c r="P123" s="419"/>
    </row>
    <row r="124" spans="1:16" s="48" customFormat="1">
      <c r="A124" s="419"/>
      <c r="B124" s="59"/>
      <c r="C124" s="59"/>
      <c r="D124" s="59"/>
      <c r="J124" s="59"/>
      <c r="P124" s="419"/>
    </row>
    <row r="125" spans="1:16" s="48" customFormat="1">
      <c r="A125" s="419"/>
      <c r="B125" s="59"/>
      <c r="C125" s="59"/>
      <c r="D125" s="59"/>
      <c r="J125" s="59"/>
      <c r="P125" s="419"/>
    </row>
    <row r="126" spans="1:16" s="48" customFormat="1">
      <c r="A126" s="419"/>
      <c r="B126" s="59"/>
      <c r="C126" s="59"/>
      <c r="D126" s="59"/>
      <c r="J126" s="59"/>
      <c r="P126" s="419"/>
    </row>
    <row r="127" spans="1:16" s="48" customFormat="1">
      <c r="A127" s="419"/>
      <c r="B127" s="59"/>
      <c r="C127" s="59"/>
      <c r="D127" s="59"/>
      <c r="J127" s="59"/>
      <c r="P127" s="419"/>
    </row>
    <row r="128" spans="1:16" s="48" customFormat="1">
      <c r="A128" s="419"/>
      <c r="B128" s="59"/>
      <c r="C128" s="59"/>
      <c r="D128" s="59"/>
      <c r="J128" s="59"/>
      <c r="P128" s="419"/>
    </row>
    <row r="129" spans="1:16" s="48" customFormat="1">
      <c r="A129" s="419"/>
      <c r="B129" s="59"/>
      <c r="C129" s="59"/>
      <c r="D129" s="59"/>
      <c r="J129" s="59"/>
      <c r="P129" s="419"/>
    </row>
    <row r="130" spans="1:16" s="48" customFormat="1">
      <c r="A130" s="419"/>
      <c r="B130" s="59"/>
      <c r="C130" s="59"/>
      <c r="D130" s="59"/>
      <c r="J130" s="59"/>
      <c r="P130" s="419"/>
    </row>
    <row r="131" spans="1:16" s="48" customFormat="1">
      <c r="A131" s="419"/>
      <c r="B131" s="59"/>
      <c r="C131" s="59"/>
      <c r="D131" s="59"/>
      <c r="J131" s="59"/>
      <c r="P131" s="419"/>
    </row>
    <row r="132" spans="1:16" s="48" customFormat="1">
      <c r="A132" s="419"/>
      <c r="B132" s="59"/>
      <c r="C132" s="59"/>
      <c r="D132" s="59"/>
      <c r="J132" s="59"/>
      <c r="P132" s="419"/>
    </row>
    <row r="133" spans="1:16" s="48" customFormat="1">
      <c r="A133" s="419"/>
      <c r="B133" s="59"/>
      <c r="C133" s="59"/>
      <c r="D133" s="59"/>
      <c r="J133" s="59"/>
      <c r="P133" s="419"/>
    </row>
    <row r="134" spans="1:16" s="48" customFormat="1">
      <c r="A134" s="419"/>
      <c r="B134" s="59"/>
      <c r="C134" s="59"/>
      <c r="D134" s="59"/>
      <c r="J134" s="59"/>
      <c r="P134" s="419"/>
    </row>
    <row r="135" spans="1:16" s="48" customFormat="1">
      <c r="A135" s="419"/>
      <c r="B135" s="59"/>
      <c r="C135" s="59"/>
      <c r="D135" s="59"/>
      <c r="J135" s="59"/>
      <c r="P135" s="419"/>
    </row>
    <row r="136" spans="1:16" s="48" customFormat="1">
      <c r="A136" s="419"/>
      <c r="B136" s="59"/>
      <c r="C136" s="59"/>
      <c r="D136" s="59"/>
      <c r="J136" s="59"/>
      <c r="P136" s="419"/>
    </row>
    <row r="137" spans="1:16" s="48" customFormat="1">
      <c r="A137" s="419"/>
      <c r="B137" s="59"/>
      <c r="C137" s="59"/>
      <c r="D137" s="59"/>
      <c r="J137" s="59"/>
      <c r="P137" s="419"/>
    </row>
    <row r="138" spans="1:16" s="48" customFormat="1">
      <c r="A138" s="419"/>
      <c r="B138" s="59"/>
      <c r="C138" s="59"/>
      <c r="D138" s="59"/>
      <c r="J138" s="59"/>
      <c r="P138" s="419"/>
    </row>
    <row r="139" spans="1:16" s="48" customFormat="1">
      <c r="A139" s="419"/>
      <c r="B139" s="59"/>
      <c r="C139" s="59"/>
      <c r="D139" s="59"/>
      <c r="J139" s="59"/>
      <c r="P139" s="419"/>
    </row>
    <row r="140" spans="1:16" s="48" customFormat="1">
      <c r="A140" s="419"/>
      <c r="B140" s="59"/>
      <c r="C140" s="59"/>
      <c r="D140" s="59"/>
      <c r="J140" s="59"/>
      <c r="P140" s="419"/>
    </row>
    <row r="141" spans="1:16" s="48" customFormat="1">
      <c r="A141" s="419"/>
      <c r="B141" s="59"/>
      <c r="C141" s="59"/>
      <c r="D141" s="59"/>
      <c r="J141" s="59"/>
      <c r="P141" s="419"/>
    </row>
    <row r="142" spans="1:16" s="48" customFormat="1">
      <c r="A142" s="419"/>
      <c r="B142" s="59"/>
      <c r="C142" s="59"/>
      <c r="D142" s="59"/>
      <c r="J142" s="59"/>
      <c r="P142" s="419"/>
    </row>
    <row r="143" spans="1:16" s="48" customFormat="1">
      <c r="A143" s="419"/>
      <c r="B143" s="59"/>
      <c r="C143" s="59"/>
      <c r="D143" s="59"/>
      <c r="J143" s="59"/>
      <c r="P143" s="419"/>
    </row>
    <row r="144" spans="1:16" s="48" customFormat="1">
      <c r="A144" s="419"/>
      <c r="B144" s="59"/>
      <c r="C144" s="59"/>
      <c r="D144" s="59"/>
      <c r="J144" s="59"/>
      <c r="P144" s="419"/>
    </row>
    <row r="145" spans="1:16" s="48" customFormat="1">
      <c r="A145" s="419"/>
      <c r="B145" s="59"/>
      <c r="C145" s="59"/>
      <c r="D145" s="59"/>
      <c r="J145" s="59"/>
      <c r="P145" s="419"/>
    </row>
    <row r="146" spans="1:16" s="48" customFormat="1">
      <c r="A146" s="419"/>
      <c r="B146" s="59"/>
      <c r="C146" s="59"/>
      <c r="D146" s="59"/>
      <c r="J146" s="59"/>
      <c r="P146" s="419"/>
    </row>
    <row r="147" spans="1:16" s="48" customFormat="1">
      <c r="A147" s="419"/>
      <c r="B147" s="59"/>
      <c r="C147" s="59"/>
      <c r="D147" s="59"/>
      <c r="J147" s="59"/>
      <c r="P147" s="419"/>
    </row>
    <row r="148" spans="1:16" s="48" customFormat="1">
      <c r="A148" s="419"/>
      <c r="B148" s="59"/>
      <c r="C148" s="59"/>
      <c r="D148" s="59"/>
      <c r="J148" s="59"/>
      <c r="P148" s="419"/>
    </row>
    <row r="149" spans="1:16" s="48" customFormat="1">
      <c r="A149" s="419"/>
      <c r="B149" s="59"/>
      <c r="C149" s="59"/>
      <c r="D149" s="59"/>
      <c r="J149" s="59"/>
      <c r="P149" s="419"/>
    </row>
    <row r="150" spans="1:16" s="48" customFormat="1">
      <c r="A150" s="419"/>
      <c r="B150" s="59"/>
      <c r="C150" s="59"/>
      <c r="D150" s="59"/>
      <c r="J150" s="59"/>
      <c r="P150" s="419"/>
    </row>
    <row r="151" spans="1:16" s="48" customFormat="1">
      <c r="A151" s="419"/>
      <c r="B151" s="59"/>
      <c r="C151" s="59"/>
      <c r="D151" s="59"/>
      <c r="J151" s="59"/>
      <c r="P151" s="419"/>
    </row>
    <row r="152" spans="1:16" s="48" customFormat="1">
      <c r="A152" s="419"/>
      <c r="B152" s="59"/>
      <c r="C152" s="59"/>
      <c r="D152" s="59"/>
      <c r="J152" s="59"/>
      <c r="P152" s="419"/>
    </row>
    <row r="153" spans="1:16" s="48" customFormat="1">
      <c r="A153" s="419"/>
      <c r="B153" s="59"/>
      <c r="C153" s="59"/>
      <c r="D153" s="59"/>
      <c r="J153" s="59"/>
      <c r="P153" s="419"/>
    </row>
    <row r="154" spans="1:16" s="48" customFormat="1">
      <c r="A154" s="419"/>
      <c r="B154" s="59"/>
      <c r="C154" s="59"/>
      <c r="D154" s="59"/>
      <c r="J154" s="59"/>
      <c r="P154" s="419"/>
    </row>
    <row r="155" spans="1:16" s="48" customFormat="1">
      <c r="A155" s="419"/>
      <c r="B155" s="59"/>
      <c r="C155" s="59"/>
      <c r="D155" s="59"/>
      <c r="J155" s="59"/>
      <c r="P155" s="419"/>
    </row>
    <row r="156" spans="1:16" s="48" customFormat="1">
      <c r="A156" s="419"/>
      <c r="B156" s="59"/>
      <c r="C156" s="59"/>
      <c r="D156" s="59"/>
      <c r="J156" s="59"/>
      <c r="P156" s="419"/>
    </row>
    <row r="157" spans="1:16" s="48" customFormat="1">
      <c r="A157" s="419"/>
      <c r="B157" s="59"/>
      <c r="C157" s="59"/>
      <c r="D157" s="59"/>
      <c r="J157" s="59"/>
      <c r="P157" s="419"/>
    </row>
    <row r="158" spans="1:16" s="48" customFormat="1">
      <c r="A158" s="419"/>
      <c r="B158" s="59"/>
      <c r="C158" s="59"/>
      <c r="D158" s="59"/>
      <c r="J158" s="59"/>
      <c r="P158" s="419"/>
    </row>
    <row r="159" spans="1:16" s="48" customFormat="1">
      <c r="A159" s="419"/>
      <c r="B159" s="59"/>
      <c r="C159" s="59"/>
      <c r="D159" s="59"/>
      <c r="J159" s="59"/>
      <c r="P159" s="419"/>
    </row>
    <row r="160" spans="1:16" s="48" customFormat="1">
      <c r="A160" s="419"/>
      <c r="B160" s="59"/>
      <c r="C160" s="59"/>
      <c r="D160" s="59"/>
      <c r="J160" s="59"/>
      <c r="P160" s="419"/>
    </row>
    <row r="161" spans="1:244" s="48" customFormat="1" ht="16.5" customHeight="1">
      <c r="A161" s="419"/>
      <c r="B161" s="172" t="s">
        <v>112</v>
      </c>
      <c r="C161" s="59"/>
      <c r="D161" s="59"/>
      <c r="J161" s="59"/>
      <c r="P161" s="419"/>
    </row>
    <row r="162" spans="1:244" ht="16.5" customHeight="1">
      <c r="B162" s="172" t="s">
        <v>113</v>
      </c>
    </row>
    <row r="163" spans="1:244" s="141" customFormat="1" ht="14.25" customHeight="1">
      <c r="A163" s="298"/>
      <c r="B163" s="3"/>
      <c r="C163" s="3"/>
      <c r="D163" s="3"/>
      <c r="E163" s="248"/>
      <c r="F163" s="248"/>
      <c r="G163" s="248"/>
      <c r="H163" s="248"/>
      <c r="I163" s="248"/>
      <c r="J163" s="3"/>
      <c r="K163" s="248"/>
      <c r="L163" s="248"/>
      <c r="M163" s="248"/>
      <c r="N163" s="248"/>
      <c r="O163" s="248"/>
      <c r="P163" s="298"/>
    </row>
    <row r="164" spans="1:244" s="141" customFormat="1" ht="14.25" customHeight="1">
      <c r="A164" s="298"/>
      <c r="B164" s="104"/>
      <c r="C164" s="3"/>
      <c r="D164" s="3"/>
      <c r="E164" s="248"/>
      <c r="F164" s="248"/>
      <c r="G164" s="248"/>
      <c r="H164" s="248"/>
      <c r="I164" s="248"/>
      <c r="J164" s="3"/>
      <c r="K164" s="248"/>
      <c r="L164" s="248"/>
      <c r="M164" s="248"/>
      <c r="N164" s="248"/>
      <c r="O164" s="248"/>
      <c r="P164" s="298"/>
    </row>
    <row r="165" spans="1:244" s="141" customFormat="1" ht="14.25" customHeight="1">
      <c r="A165" s="298"/>
      <c r="B165" s="3"/>
      <c r="C165" s="3"/>
      <c r="D165" s="3"/>
      <c r="E165" s="248"/>
      <c r="F165" s="248"/>
      <c r="G165" s="248"/>
      <c r="H165" s="248"/>
      <c r="I165" s="248"/>
      <c r="J165" s="3"/>
      <c r="K165" s="248"/>
      <c r="L165" s="248"/>
      <c r="M165" s="248"/>
      <c r="N165" s="248"/>
      <c r="O165" s="248"/>
      <c r="P165" s="298"/>
    </row>
    <row r="166" spans="1:244" s="141" customFormat="1" ht="18.75" customHeight="1">
      <c r="A166" s="298"/>
      <c r="B166" s="203" t="s">
        <v>120</v>
      </c>
      <c r="C166" s="203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97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IF166" s="142"/>
      <c r="IG166" s="142"/>
      <c r="IH166" s="142"/>
      <c r="II166" s="142"/>
      <c r="IJ166" s="142"/>
    </row>
    <row r="167" spans="1:244" s="141" customFormat="1" ht="18.75" customHeight="1">
      <c r="A167" s="298"/>
      <c r="B167" s="203" t="s">
        <v>127</v>
      </c>
      <c r="P167" s="297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IF167" s="142"/>
      <c r="IG167" s="142"/>
      <c r="IH167" s="142"/>
      <c r="II167" s="142"/>
      <c r="IJ167" s="142"/>
    </row>
    <row r="168" spans="1:244" s="141" customFormat="1" ht="8.25" customHeight="1">
      <c r="A168" s="298"/>
      <c r="C168" s="420"/>
      <c r="D168" s="420"/>
      <c r="E168" s="420"/>
      <c r="F168" s="420"/>
      <c r="G168" s="420"/>
      <c r="H168" s="420"/>
      <c r="I168" s="420"/>
      <c r="J168" s="420"/>
      <c r="K168" s="420"/>
      <c r="L168" s="420"/>
      <c r="M168" s="420"/>
      <c r="N168" s="420"/>
      <c r="O168" s="420"/>
      <c r="P168" s="297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IF168" s="142"/>
      <c r="IG168" s="142"/>
      <c r="IH168" s="142"/>
      <c r="II168" s="142"/>
      <c r="IJ168" s="142"/>
    </row>
    <row r="169" spans="1:244" s="141" customFormat="1" ht="18" customHeight="1">
      <c r="A169" s="298"/>
      <c r="B169" s="608" t="s">
        <v>110</v>
      </c>
      <c r="C169" s="609"/>
      <c r="D169" s="609"/>
      <c r="E169" s="609"/>
      <c r="F169" s="609"/>
      <c r="G169" s="609"/>
      <c r="H169" s="609"/>
      <c r="I169" s="609"/>
      <c r="J169" s="609"/>
      <c r="K169" s="609"/>
      <c r="L169" s="609"/>
      <c r="M169" s="609"/>
      <c r="N169" s="609"/>
      <c r="O169" s="610"/>
      <c r="P169" s="297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Q169" s="142"/>
      <c r="AR169" s="142"/>
      <c r="AS169" s="142"/>
      <c r="AT169" s="142"/>
      <c r="AU169" s="142"/>
      <c r="AV169" s="142"/>
      <c r="AW169" s="142"/>
      <c r="AX169" s="142"/>
      <c r="AY169" s="142"/>
      <c r="AZ169" s="142"/>
      <c r="BA169" s="142"/>
      <c r="BB169" s="142"/>
      <c r="BC169" s="142"/>
      <c r="BD169" s="142"/>
      <c r="BE169" s="142"/>
      <c r="BF169" s="142"/>
      <c r="BG169" s="142"/>
      <c r="BH169" s="142"/>
      <c r="BI169" s="142"/>
      <c r="BJ169" s="142"/>
      <c r="BK169" s="142"/>
      <c r="BL169" s="142"/>
      <c r="BM169" s="142"/>
      <c r="BN169" s="142"/>
      <c r="BO169" s="142"/>
      <c r="BP169" s="142"/>
      <c r="BQ169" s="142"/>
      <c r="BR169" s="142"/>
      <c r="BS169" s="142"/>
      <c r="BT169" s="142"/>
      <c r="BU169" s="142"/>
      <c r="BV169" s="142"/>
      <c r="BW169" s="142"/>
      <c r="BX169" s="142"/>
      <c r="BY169" s="142"/>
      <c r="BZ169" s="142"/>
      <c r="CA169" s="142"/>
      <c r="CB169" s="142"/>
      <c r="CC169" s="142"/>
      <c r="CD169" s="142"/>
      <c r="CE169" s="142"/>
      <c r="CF169" s="142"/>
      <c r="CG169" s="142"/>
      <c r="CH169" s="142"/>
      <c r="CI169" s="142"/>
      <c r="CJ169" s="142"/>
      <c r="CK169" s="142"/>
      <c r="CL169" s="142"/>
      <c r="CM169" s="142"/>
      <c r="CN169" s="142"/>
      <c r="CO169" s="142"/>
      <c r="CP169" s="142"/>
      <c r="CQ169" s="142"/>
      <c r="CR169" s="142"/>
      <c r="CS169" s="142"/>
      <c r="CT169" s="142"/>
      <c r="CU169" s="142"/>
      <c r="CV169" s="142"/>
      <c r="CW169" s="142"/>
      <c r="CX169" s="142"/>
      <c r="CY169" s="142"/>
      <c r="CZ169" s="142"/>
      <c r="DA169" s="142"/>
      <c r="DB169" s="142"/>
      <c r="DC169" s="142"/>
      <c r="DD169" s="142"/>
      <c r="DE169" s="142"/>
      <c r="DF169" s="142"/>
      <c r="DG169" s="142"/>
      <c r="DH169" s="142"/>
      <c r="DI169" s="142"/>
      <c r="DJ169" s="142"/>
      <c r="DK169" s="142"/>
      <c r="DL169" s="142"/>
      <c r="DM169" s="142"/>
      <c r="DN169" s="142"/>
      <c r="DO169" s="142"/>
      <c r="DP169" s="142"/>
      <c r="DQ169" s="142"/>
      <c r="DR169" s="142"/>
      <c r="DS169" s="142"/>
      <c r="DT169" s="142"/>
      <c r="DU169" s="142"/>
      <c r="DV169" s="142"/>
      <c r="DW169" s="142"/>
      <c r="DX169" s="142"/>
      <c r="DY169" s="142"/>
      <c r="DZ169" s="142"/>
      <c r="EA169" s="142"/>
      <c r="EB169" s="142"/>
      <c r="EC169" s="142"/>
      <c r="ED169" s="142"/>
      <c r="EE169" s="142"/>
      <c r="EF169" s="142"/>
      <c r="EG169" s="142"/>
      <c r="EH169" s="142"/>
      <c r="EI169" s="142"/>
      <c r="EJ169" s="142"/>
      <c r="EK169" s="142"/>
      <c r="EL169" s="142"/>
      <c r="EM169" s="142"/>
      <c r="EN169" s="142"/>
      <c r="EO169" s="142"/>
      <c r="EP169" s="142"/>
      <c r="EQ169" s="142"/>
      <c r="ER169" s="142"/>
      <c r="ES169" s="142"/>
      <c r="ET169" s="142"/>
      <c r="EU169" s="142"/>
      <c r="EV169" s="142"/>
      <c r="EW169" s="142"/>
      <c r="EX169" s="142"/>
      <c r="EY169" s="142"/>
      <c r="EZ169" s="142"/>
      <c r="FA169" s="142"/>
      <c r="FB169" s="142"/>
      <c r="FC169" s="142"/>
      <c r="FD169" s="142"/>
      <c r="FE169" s="142"/>
      <c r="FF169" s="142"/>
      <c r="FG169" s="142"/>
      <c r="FH169" s="142"/>
      <c r="FI169" s="142"/>
      <c r="FJ169" s="142"/>
      <c r="FK169" s="142"/>
      <c r="FL169" s="142"/>
      <c r="FM169" s="142"/>
      <c r="FN169" s="142"/>
      <c r="FO169" s="142"/>
      <c r="FP169" s="142"/>
      <c r="FQ169" s="142"/>
      <c r="FR169" s="142"/>
      <c r="FS169" s="142"/>
      <c r="FT169" s="142"/>
      <c r="FU169" s="142"/>
      <c r="FV169" s="142"/>
      <c r="FW169" s="142"/>
      <c r="FX169" s="142"/>
      <c r="FY169" s="142"/>
      <c r="FZ169" s="142"/>
      <c r="GA169" s="142"/>
      <c r="GB169" s="142"/>
      <c r="GC169" s="142"/>
      <c r="GD169" s="142"/>
      <c r="GE169" s="142"/>
      <c r="GF169" s="142"/>
      <c r="GG169" s="142"/>
      <c r="GH169" s="142"/>
      <c r="GI169" s="142"/>
      <c r="GJ169" s="142"/>
      <c r="GK169" s="142"/>
      <c r="GL169" s="142"/>
      <c r="GM169" s="142"/>
      <c r="GN169" s="142"/>
      <c r="GO169" s="142"/>
      <c r="GP169" s="142"/>
      <c r="GQ169" s="142"/>
      <c r="GR169" s="142"/>
      <c r="GS169" s="142"/>
      <c r="GT169" s="142"/>
      <c r="GU169" s="142"/>
      <c r="GV169" s="142"/>
      <c r="GW169" s="142"/>
      <c r="GX169" s="142"/>
      <c r="GY169" s="142"/>
      <c r="GZ169" s="142"/>
      <c r="HA169" s="142"/>
      <c r="HB169" s="142"/>
      <c r="HC169" s="142"/>
      <c r="HD169" s="142"/>
      <c r="HE169" s="142"/>
      <c r="HF169" s="142"/>
      <c r="HG169" s="142"/>
      <c r="HH169" s="142"/>
      <c r="HI169" s="142"/>
      <c r="HJ169" s="142"/>
      <c r="HK169" s="142"/>
      <c r="HL169" s="142"/>
      <c r="HM169" s="142"/>
      <c r="HN169" s="142"/>
      <c r="HO169" s="142"/>
      <c r="HP169" s="142"/>
      <c r="HQ169" s="142"/>
      <c r="HR169" s="142"/>
      <c r="HS169" s="142"/>
      <c r="HT169" s="142"/>
      <c r="HU169" s="142"/>
      <c r="HV169" s="142"/>
      <c r="HW169" s="142"/>
      <c r="HX169" s="142"/>
      <c r="HY169" s="142"/>
      <c r="HZ169" s="142"/>
      <c r="IA169" s="142"/>
      <c r="IB169" s="142"/>
      <c r="IC169" s="142"/>
      <c r="ID169" s="142"/>
      <c r="IE169" s="142"/>
      <c r="IF169" s="142"/>
      <c r="IG169" s="142"/>
      <c r="IH169" s="142"/>
      <c r="II169" s="142"/>
      <c r="IJ169" s="142"/>
    </row>
    <row r="170" spans="1:244" s="141" customFormat="1" ht="9.75" customHeight="1">
      <c r="A170" s="298"/>
      <c r="B170" s="248"/>
      <c r="C170" s="248"/>
      <c r="D170" s="248"/>
      <c r="E170" s="248"/>
      <c r="F170" s="248"/>
      <c r="G170" s="248"/>
      <c r="H170" s="248"/>
      <c r="I170" s="248"/>
      <c r="J170" s="248"/>
      <c r="K170" s="143"/>
      <c r="L170" s="143"/>
      <c r="M170" s="143"/>
      <c r="N170" s="143"/>
      <c r="O170" s="143"/>
      <c r="P170" s="303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  <c r="AQ170" s="144"/>
      <c r="AR170" s="144"/>
      <c r="AS170" s="144"/>
      <c r="AT170" s="144"/>
      <c r="AU170" s="144"/>
      <c r="AV170" s="144"/>
      <c r="AW170" s="144"/>
      <c r="AX170" s="144"/>
      <c r="AY170" s="144"/>
      <c r="AZ170" s="144"/>
      <c r="BA170" s="144"/>
      <c r="BB170" s="144"/>
      <c r="BC170" s="144"/>
      <c r="BD170" s="144"/>
      <c r="BE170" s="144"/>
      <c r="BF170" s="144"/>
      <c r="BG170" s="144"/>
      <c r="BH170" s="144"/>
      <c r="BI170" s="144"/>
      <c r="BJ170" s="144"/>
      <c r="BK170" s="144"/>
      <c r="BL170" s="144"/>
      <c r="BM170" s="144"/>
      <c r="BN170" s="144"/>
      <c r="BO170" s="144"/>
      <c r="BP170" s="144"/>
      <c r="BQ170" s="144"/>
      <c r="BR170" s="144"/>
      <c r="BS170" s="144"/>
      <c r="BT170" s="144"/>
      <c r="BU170" s="144"/>
      <c r="BV170" s="144"/>
      <c r="BW170" s="144"/>
      <c r="BX170" s="144"/>
      <c r="BY170" s="144"/>
      <c r="BZ170" s="144"/>
      <c r="CA170" s="144"/>
      <c r="CB170" s="144"/>
      <c r="CC170" s="144"/>
      <c r="CD170" s="144"/>
      <c r="CE170" s="144"/>
      <c r="CF170" s="144"/>
      <c r="CG170" s="144"/>
      <c r="CH170" s="144"/>
      <c r="CI170" s="144"/>
      <c r="CJ170" s="144"/>
      <c r="CK170" s="144"/>
      <c r="CL170" s="144"/>
      <c r="CM170" s="144"/>
      <c r="CN170" s="144"/>
      <c r="CO170" s="144"/>
      <c r="CP170" s="144"/>
      <c r="CQ170" s="144"/>
      <c r="CR170" s="144"/>
      <c r="CS170" s="144"/>
      <c r="CT170" s="144"/>
      <c r="CU170" s="144"/>
      <c r="CV170" s="144"/>
      <c r="CW170" s="144"/>
      <c r="CX170" s="144"/>
      <c r="CY170" s="144"/>
      <c r="CZ170" s="144"/>
      <c r="DA170" s="144"/>
      <c r="DB170" s="144"/>
      <c r="DC170" s="144"/>
      <c r="DD170" s="144"/>
      <c r="DE170" s="144"/>
      <c r="DF170" s="144"/>
      <c r="DG170" s="144"/>
      <c r="DH170" s="144"/>
      <c r="DI170" s="144"/>
      <c r="DJ170" s="144"/>
      <c r="DK170" s="144"/>
      <c r="DL170" s="144"/>
      <c r="DM170" s="144"/>
      <c r="DN170" s="144"/>
      <c r="DO170" s="144"/>
      <c r="DP170" s="144"/>
      <c r="DQ170" s="144"/>
      <c r="DR170" s="144"/>
      <c r="DS170" s="144"/>
      <c r="DT170" s="144"/>
      <c r="DU170" s="144"/>
      <c r="DV170" s="144"/>
      <c r="DW170" s="144"/>
      <c r="DX170" s="144"/>
      <c r="DY170" s="144"/>
      <c r="DZ170" s="144"/>
      <c r="EA170" s="144"/>
      <c r="EB170" s="144"/>
      <c r="EC170" s="144"/>
      <c r="ED170" s="144"/>
      <c r="EE170" s="144"/>
      <c r="EF170" s="144"/>
      <c r="EG170" s="144"/>
      <c r="EH170" s="144"/>
      <c r="EI170" s="144"/>
      <c r="EJ170" s="144"/>
      <c r="EK170" s="144"/>
      <c r="EL170" s="144"/>
      <c r="EM170" s="144"/>
      <c r="EN170" s="144"/>
      <c r="EO170" s="144"/>
      <c r="EP170" s="144"/>
      <c r="EQ170" s="144"/>
      <c r="ER170" s="144"/>
      <c r="ES170" s="144"/>
      <c r="ET170" s="144"/>
      <c r="EU170" s="144"/>
      <c r="EV170" s="144"/>
      <c r="EW170" s="144"/>
      <c r="EX170" s="144"/>
      <c r="EY170" s="144"/>
      <c r="EZ170" s="144"/>
      <c r="FA170" s="144"/>
      <c r="FB170" s="144"/>
      <c r="FC170" s="144"/>
      <c r="FD170" s="144"/>
      <c r="FE170" s="144"/>
      <c r="FF170" s="144"/>
      <c r="FG170" s="144"/>
      <c r="FH170" s="144"/>
      <c r="FI170" s="144"/>
      <c r="FJ170" s="144"/>
      <c r="FK170" s="144"/>
      <c r="FL170" s="144"/>
      <c r="FM170" s="144"/>
      <c r="FN170" s="144"/>
      <c r="FO170" s="144"/>
      <c r="FP170" s="144"/>
      <c r="FQ170" s="144"/>
      <c r="FR170" s="144"/>
      <c r="FS170" s="144"/>
      <c r="FT170" s="144"/>
      <c r="FU170" s="144"/>
      <c r="FV170" s="144"/>
      <c r="FW170" s="144"/>
      <c r="FX170" s="144"/>
      <c r="FY170" s="144"/>
      <c r="FZ170" s="144"/>
      <c r="GA170" s="144"/>
      <c r="GB170" s="144"/>
      <c r="GC170" s="144"/>
      <c r="GD170" s="144"/>
      <c r="GE170" s="144"/>
      <c r="GF170" s="144"/>
      <c r="GG170" s="144"/>
      <c r="GH170" s="144"/>
      <c r="GI170" s="144"/>
      <c r="GJ170" s="144"/>
      <c r="GK170" s="144"/>
      <c r="GL170" s="144"/>
      <c r="GM170" s="144"/>
      <c r="GN170" s="144"/>
      <c r="GO170" s="144"/>
      <c r="GP170" s="144"/>
      <c r="GQ170" s="144"/>
      <c r="GR170" s="144"/>
      <c r="GS170" s="144"/>
      <c r="GT170" s="144"/>
      <c r="GU170" s="144"/>
      <c r="GV170" s="144"/>
      <c r="GW170" s="144"/>
      <c r="GX170" s="144"/>
      <c r="GY170" s="144"/>
      <c r="GZ170" s="144"/>
      <c r="HA170" s="144"/>
      <c r="HB170" s="144"/>
      <c r="HC170" s="144"/>
      <c r="HD170" s="144"/>
      <c r="HE170" s="144"/>
      <c r="HF170" s="144"/>
      <c r="HG170" s="144"/>
      <c r="HH170" s="144"/>
      <c r="HI170" s="144"/>
      <c r="HJ170" s="144"/>
      <c r="HK170" s="144"/>
      <c r="HL170" s="144"/>
      <c r="HM170" s="144"/>
      <c r="HN170" s="144"/>
      <c r="HO170" s="144"/>
      <c r="HP170" s="144"/>
      <c r="HQ170" s="144"/>
      <c r="HR170" s="144"/>
      <c r="HS170" s="144"/>
      <c r="HT170" s="144"/>
      <c r="HU170" s="144"/>
      <c r="HV170" s="144"/>
      <c r="HW170" s="144"/>
      <c r="HX170" s="144"/>
      <c r="HY170" s="144"/>
      <c r="HZ170" s="144"/>
      <c r="IA170" s="144"/>
      <c r="IB170" s="144"/>
      <c r="IC170" s="144"/>
      <c r="ID170" s="144"/>
      <c r="IE170" s="144"/>
      <c r="IF170" s="144"/>
      <c r="IG170" s="144"/>
      <c r="IH170" s="144"/>
      <c r="II170" s="144"/>
      <c r="IJ170" s="144"/>
    </row>
    <row r="171" spans="1:244" s="141" customFormat="1" ht="16.5" customHeight="1">
      <c r="A171" s="298"/>
      <c r="B171" s="128" t="s">
        <v>85</v>
      </c>
      <c r="C171" s="3"/>
      <c r="D171" s="3"/>
      <c r="E171" s="248"/>
      <c r="F171" s="248"/>
      <c r="G171" s="248"/>
      <c r="H171" s="248"/>
      <c r="I171" s="248"/>
      <c r="J171" s="3"/>
      <c r="K171" s="248"/>
      <c r="L171" s="248"/>
      <c r="M171" s="248"/>
      <c r="N171" s="248"/>
      <c r="O171" s="248"/>
      <c r="P171" s="298"/>
    </row>
    <row r="172" spans="1:244" s="141" customFormat="1" ht="16.5" customHeight="1">
      <c r="A172" s="298"/>
      <c r="B172" s="128" t="s">
        <v>156</v>
      </c>
      <c r="C172" s="3"/>
      <c r="D172" s="3"/>
      <c r="E172" s="248"/>
      <c r="F172" s="248"/>
      <c r="G172" s="248"/>
      <c r="H172" s="248"/>
      <c r="I172" s="248"/>
      <c r="J172" s="3"/>
      <c r="K172" s="248"/>
      <c r="L172" s="248"/>
      <c r="M172" s="248"/>
      <c r="N172" s="248"/>
      <c r="O172" s="248"/>
      <c r="P172" s="298"/>
    </row>
    <row r="173" spans="1:244" s="141" customFormat="1" ht="16.5" customHeight="1">
      <c r="A173" s="298"/>
      <c r="B173" s="128" t="s">
        <v>163</v>
      </c>
      <c r="C173" s="3"/>
      <c r="D173" s="3"/>
      <c r="E173" s="248"/>
      <c r="F173" s="248"/>
      <c r="G173" s="248"/>
      <c r="H173" s="248"/>
      <c r="I173" s="248"/>
      <c r="J173" s="3"/>
      <c r="K173" s="248"/>
      <c r="L173" s="248"/>
      <c r="M173" s="248"/>
      <c r="N173" s="248"/>
      <c r="O173" s="248"/>
      <c r="P173" s="298"/>
    </row>
    <row r="174" spans="1:244" s="141" customFormat="1" ht="16.5" customHeight="1">
      <c r="A174" s="298"/>
      <c r="B174" s="128" t="s">
        <v>162</v>
      </c>
      <c r="C174" s="3"/>
      <c r="D174" s="3"/>
      <c r="E174" s="248"/>
      <c r="F174" s="248"/>
      <c r="G174" s="248"/>
      <c r="H174" s="248"/>
      <c r="I174" s="248"/>
      <c r="J174" s="3"/>
      <c r="K174" s="248"/>
      <c r="L174" s="248"/>
      <c r="M174" s="248"/>
      <c r="N174" s="248"/>
      <c r="O174" s="248"/>
      <c r="P174" s="298"/>
    </row>
    <row r="175" spans="1:244" s="141" customFormat="1" ht="16.5" customHeight="1">
      <c r="A175" s="298"/>
      <c r="B175" s="128" t="s">
        <v>164</v>
      </c>
      <c r="C175" s="3"/>
      <c r="D175" s="3"/>
      <c r="E175" s="248"/>
      <c r="F175" s="248"/>
      <c r="G175" s="248"/>
      <c r="H175" s="248"/>
      <c r="I175" s="248"/>
      <c r="J175" s="3"/>
      <c r="K175" s="248"/>
      <c r="L175" s="248"/>
      <c r="M175" s="248"/>
      <c r="N175" s="248"/>
      <c r="O175" s="248"/>
      <c r="P175" s="298"/>
    </row>
    <row r="176" spans="1:244" s="141" customFormat="1" ht="16.5" customHeight="1">
      <c r="A176" s="298"/>
      <c r="B176" s="128" t="s">
        <v>159</v>
      </c>
      <c r="C176" s="3"/>
      <c r="D176" s="3"/>
      <c r="E176" s="248"/>
      <c r="F176" s="248"/>
      <c r="G176" s="248"/>
      <c r="H176" s="248"/>
      <c r="I176" s="248"/>
      <c r="J176" s="3"/>
      <c r="K176" s="248"/>
      <c r="L176" s="248"/>
      <c r="M176" s="248"/>
      <c r="N176" s="248"/>
      <c r="O176" s="248"/>
      <c r="P176" s="298"/>
    </row>
    <row r="177" spans="1:244" s="141" customFormat="1" ht="16.5" customHeight="1">
      <c r="A177" s="298"/>
      <c r="B177" s="128" t="s">
        <v>175</v>
      </c>
      <c r="C177" s="3"/>
      <c r="D177" s="3"/>
      <c r="E177" s="248"/>
      <c r="F177" s="248"/>
      <c r="G177" s="248"/>
      <c r="H177" s="248"/>
      <c r="I177" s="248"/>
      <c r="J177" s="3"/>
      <c r="K177" s="248"/>
      <c r="L177" s="248"/>
      <c r="M177" s="248"/>
      <c r="N177" s="248"/>
      <c r="O177" s="248"/>
      <c r="P177" s="298"/>
    </row>
    <row r="178" spans="1:244" s="141" customFormat="1" ht="16.5" customHeight="1">
      <c r="A178" s="298"/>
      <c r="B178" s="128" t="s">
        <v>176</v>
      </c>
      <c r="C178" s="3"/>
      <c r="D178" s="3"/>
      <c r="E178" s="248"/>
      <c r="F178" s="248"/>
      <c r="G178" s="248"/>
      <c r="H178" s="248"/>
      <c r="I178" s="248"/>
      <c r="J178" s="3"/>
      <c r="K178" s="248"/>
      <c r="L178" s="248"/>
      <c r="M178" s="248"/>
      <c r="N178" s="248"/>
      <c r="O178" s="248"/>
      <c r="P178" s="298"/>
    </row>
    <row r="179" spans="1:244" s="141" customFormat="1" ht="16.5" customHeight="1">
      <c r="A179" s="298"/>
      <c r="B179" s="128" t="s">
        <v>177</v>
      </c>
      <c r="C179" s="3"/>
      <c r="D179" s="3"/>
      <c r="E179" s="248"/>
      <c r="F179" s="248"/>
      <c r="G179" s="248"/>
      <c r="H179" s="248"/>
      <c r="I179" s="248"/>
      <c r="J179" s="3"/>
      <c r="K179" s="248"/>
      <c r="L179" s="248"/>
      <c r="M179" s="248"/>
      <c r="N179" s="248"/>
      <c r="O179" s="248"/>
      <c r="P179" s="298"/>
    </row>
    <row r="180" spans="1:244" s="141" customFormat="1">
      <c r="A180" s="298"/>
      <c r="B180" s="85" t="s">
        <v>12</v>
      </c>
      <c r="C180" s="3"/>
      <c r="D180" s="3"/>
      <c r="E180" s="248"/>
      <c r="F180" s="248"/>
      <c r="G180" s="248"/>
      <c r="H180" s="248"/>
      <c r="I180" s="248"/>
      <c r="J180" s="3"/>
      <c r="K180" s="248"/>
      <c r="L180" s="248"/>
      <c r="M180" s="248"/>
      <c r="N180" s="248"/>
      <c r="O180" s="248"/>
      <c r="P180" s="298"/>
    </row>
    <row r="181" spans="1:244" s="141" customFormat="1">
      <c r="A181" s="298"/>
      <c r="B181" s="125" t="s">
        <v>86</v>
      </c>
      <c r="C181" s="3"/>
      <c r="D181" s="3"/>
      <c r="E181" s="248"/>
      <c r="F181" s="248"/>
      <c r="G181" s="248"/>
      <c r="H181" s="248"/>
      <c r="I181" s="248"/>
      <c r="J181" s="3"/>
      <c r="K181" s="248"/>
      <c r="L181" s="248"/>
      <c r="M181" s="248"/>
      <c r="N181" s="248"/>
      <c r="O181" s="248"/>
      <c r="P181" s="298"/>
    </row>
    <row r="182" spans="1:244" s="141" customFormat="1" ht="18.75" customHeight="1">
      <c r="A182" s="298"/>
      <c r="B182" s="85" t="s">
        <v>87</v>
      </c>
      <c r="C182" s="3"/>
      <c r="D182" s="3"/>
      <c r="E182" s="248"/>
      <c r="F182" s="248"/>
      <c r="G182" s="248"/>
      <c r="H182" s="248"/>
      <c r="I182" s="248"/>
      <c r="J182" s="3"/>
      <c r="K182" s="248"/>
      <c r="L182" s="248"/>
      <c r="M182" s="248"/>
      <c r="N182" s="248"/>
      <c r="O182" s="248"/>
      <c r="P182" s="298"/>
    </row>
    <row r="183" spans="1:244" s="141" customFormat="1" ht="14.25" customHeight="1">
      <c r="A183" s="298"/>
      <c r="B183" s="128" t="s">
        <v>88</v>
      </c>
      <c r="C183" s="3"/>
      <c r="D183" s="3"/>
      <c r="E183" s="248"/>
      <c r="F183" s="248"/>
      <c r="G183" s="248"/>
      <c r="H183" s="248"/>
      <c r="I183" s="248"/>
      <c r="J183" s="3"/>
      <c r="K183" s="248"/>
      <c r="L183" s="248"/>
      <c r="M183" s="248"/>
      <c r="N183" s="248"/>
      <c r="O183" s="248"/>
      <c r="P183" s="298"/>
    </row>
    <row r="184" spans="1:244" s="141" customFormat="1" ht="18.75" customHeight="1">
      <c r="A184" s="298"/>
      <c r="B184" s="85" t="s">
        <v>92</v>
      </c>
      <c r="C184" s="3"/>
      <c r="D184" s="3"/>
      <c r="E184" s="248"/>
      <c r="F184" s="248"/>
      <c r="G184" s="248"/>
      <c r="H184" s="248"/>
      <c r="I184" s="248"/>
      <c r="J184" s="3"/>
      <c r="K184" s="248"/>
      <c r="L184" s="248"/>
      <c r="M184" s="248"/>
      <c r="N184" s="248"/>
      <c r="O184" s="248"/>
      <c r="P184" s="298"/>
    </row>
    <row r="185" spans="1:244" s="141" customFormat="1" ht="16.5" customHeight="1">
      <c r="A185" s="298"/>
      <c r="B185" s="85" t="s">
        <v>89</v>
      </c>
      <c r="C185" s="3"/>
      <c r="D185" s="3"/>
      <c r="E185" s="248"/>
      <c r="F185" s="248"/>
      <c r="G185" s="248"/>
      <c r="H185" s="248"/>
      <c r="I185" s="248"/>
      <c r="J185" s="3"/>
      <c r="K185" s="248"/>
      <c r="L185" s="248"/>
      <c r="M185" s="248"/>
      <c r="N185" s="248"/>
      <c r="O185" s="248"/>
      <c r="P185" s="298"/>
    </row>
    <row r="186" spans="1:244" s="141" customFormat="1" ht="20.25" customHeight="1">
      <c r="A186" s="298"/>
      <c r="B186" s="125" t="s">
        <v>80</v>
      </c>
      <c r="C186" s="248"/>
      <c r="D186" s="248"/>
      <c r="E186" s="143"/>
      <c r="F186" s="143"/>
      <c r="G186" s="143"/>
      <c r="H186" s="143"/>
      <c r="I186" s="143"/>
      <c r="J186" s="248"/>
      <c r="K186" s="143"/>
      <c r="L186" s="143"/>
      <c r="M186" s="143"/>
      <c r="N186" s="143"/>
      <c r="O186" s="143"/>
      <c r="P186" s="303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  <c r="AQ186" s="144"/>
      <c r="AR186" s="144"/>
      <c r="AS186" s="144"/>
      <c r="AT186" s="144"/>
      <c r="AU186" s="144"/>
      <c r="AV186" s="144"/>
      <c r="AW186" s="144"/>
      <c r="AX186" s="144"/>
      <c r="AY186" s="144"/>
      <c r="AZ186" s="144"/>
      <c r="BA186" s="144"/>
      <c r="BB186" s="144"/>
      <c r="BC186" s="144"/>
      <c r="BD186" s="144"/>
      <c r="BE186" s="144"/>
      <c r="BF186" s="144"/>
      <c r="BG186" s="144"/>
      <c r="BH186" s="144"/>
      <c r="BI186" s="144"/>
      <c r="BJ186" s="144"/>
      <c r="BK186" s="144"/>
      <c r="BL186" s="144"/>
      <c r="BM186" s="144"/>
      <c r="BN186" s="144"/>
      <c r="BO186" s="144"/>
      <c r="BP186" s="144"/>
      <c r="BQ186" s="144"/>
      <c r="BR186" s="144"/>
      <c r="BS186" s="144"/>
      <c r="BT186" s="144"/>
      <c r="BU186" s="144"/>
      <c r="BV186" s="144"/>
      <c r="BW186" s="144"/>
      <c r="BX186" s="144"/>
      <c r="BY186" s="144"/>
      <c r="BZ186" s="144"/>
      <c r="CA186" s="144"/>
      <c r="CB186" s="144"/>
      <c r="CC186" s="144"/>
      <c r="CD186" s="144"/>
      <c r="CE186" s="144"/>
      <c r="CF186" s="144"/>
      <c r="CG186" s="144"/>
      <c r="CH186" s="144"/>
      <c r="CI186" s="144"/>
      <c r="CJ186" s="144"/>
      <c r="CK186" s="144"/>
      <c r="CL186" s="144"/>
      <c r="CM186" s="144"/>
      <c r="CN186" s="144"/>
      <c r="CO186" s="144"/>
      <c r="CP186" s="144"/>
      <c r="CQ186" s="144"/>
      <c r="CR186" s="144"/>
      <c r="CS186" s="144"/>
      <c r="CT186" s="144"/>
      <c r="CU186" s="144"/>
      <c r="CV186" s="144"/>
      <c r="CW186" s="144"/>
      <c r="CX186" s="144"/>
      <c r="CY186" s="144"/>
      <c r="CZ186" s="144"/>
      <c r="DA186" s="144"/>
      <c r="DB186" s="144"/>
      <c r="DC186" s="144"/>
      <c r="DD186" s="144"/>
      <c r="DE186" s="144"/>
      <c r="DF186" s="144"/>
      <c r="DG186" s="144"/>
      <c r="DH186" s="144"/>
      <c r="DI186" s="144"/>
      <c r="DJ186" s="144"/>
      <c r="DK186" s="144"/>
      <c r="DL186" s="144"/>
      <c r="DM186" s="144"/>
      <c r="DN186" s="144"/>
      <c r="DO186" s="144"/>
      <c r="DP186" s="144"/>
      <c r="DQ186" s="144"/>
      <c r="DR186" s="144"/>
      <c r="DS186" s="144"/>
      <c r="DT186" s="144"/>
      <c r="DU186" s="144"/>
      <c r="DV186" s="144"/>
      <c r="DW186" s="144"/>
      <c r="DX186" s="144"/>
      <c r="DY186" s="144"/>
      <c r="DZ186" s="144"/>
      <c r="EA186" s="144"/>
      <c r="EB186" s="144"/>
      <c r="EC186" s="144"/>
      <c r="ED186" s="144"/>
      <c r="EE186" s="144"/>
      <c r="EF186" s="144"/>
      <c r="EG186" s="144"/>
      <c r="EH186" s="144"/>
      <c r="EI186" s="144"/>
      <c r="EJ186" s="144"/>
      <c r="EK186" s="144"/>
      <c r="EL186" s="144"/>
      <c r="EM186" s="144"/>
      <c r="EN186" s="144"/>
      <c r="EO186" s="144"/>
      <c r="EP186" s="144"/>
      <c r="EQ186" s="144"/>
      <c r="ER186" s="144"/>
      <c r="ES186" s="144"/>
      <c r="ET186" s="144"/>
      <c r="EU186" s="144"/>
      <c r="EV186" s="144"/>
      <c r="EW186" s="144"/>
      <c r="EX186" s="144"/>
      <c r="EY186" s="144"/>
      <c r="EZ186" s="144"/>
      <c r="FA186" s="144"/>
      <c r="FB186" s="144"/>
      <c r="FC186" s="144"/>
      <c r="FD186" s="144"/>
      <c r="FE186" s="144"/>
      <c r="FF186" s="144"/>
      <c r="FG186" s="144"/>
      <c r="FH186" s="144"/>
      <c r="FI186" s="144"/>
      <c r="FJ186" s="144"/>
      <c r="FK186" s="144"/>
      <c r="FL186" s="144"/>
      <c r="FM186" s="144"/>
      <c r="FN186" s="144"/>
      <c r="FO186" s="144"/>
      <c r="FP186" s="144"/>
      <c r="FQ186" s="144"/>
      <c r="FR186" s="144"/>
      <c r="FS186" s="144"/>
      <c r="FT186" s="144"/>
      <c r="FU186" s="144"/>
      <c r="FV186" s="144"/>
      <c r="FW186" s="144"/>
      <c r="FX186" s="144"/>
      <c r="FY186" s="144"/>
      <c r="FZ186" s="144"/>
      <c r="GA186" s="144"/>
      <c r="GB186" s="144"/>
      <c r="GC186" s="144"/>
      <c r="GD186" s="144"/>
      <c r="GE186" s="144"/>
      <c r="GF186" s="144"/>
      <c r="GG186" s="144"/>
      <c r="GH186" s="144"/>
      <c r="GI186" s="144"/>
      <c r="GJ186" s="144"/>
      <c r="GK186" s="144"/>
      <c r="GL186" s="144"/>
      <c r="GM186" s="144"/>
      <c r="GN186" s="144"/>
      <c r="GO186" s="144"/>
      <c r="GP186" s="144"/>
      <c r="GQ186" s="144"/>
      <c r="GR186" s="144"/>
      <c r="GS186" s="144"/>
      <c r="GT186" s="144"/>
      <c r="GU186" s="144"/>
      <c r="GV186" s="144"/>
      <c r="GW186" s="144"/>
      <c r="GX186" s="144"/>
      <c r="GY186" s="144"/>
      <c r="GZ186" s="144"/>
      <c r="HA186" s="144"/>
      <c r="HB186" s="144"/>
      <c r="HC186" s="144"/>
      <c r="HD186" s="144"/>
      <c r="HE186" s="144"/>
      <c r="HF186" s="144"/>
      <c r="HG186" s="144"/>
      <c r="HH186" s="144"/>
      <c r="HI186" s="144"/>
      <c r="HJ186" s="144"/>
      <c r="HK186" s="144"/>
      <c r="HL186" s="144"/>
      <c r="HM186" s="144"/>
      <c r="HN186" s="144"/>
      <c r="HO186" s="144"/>
      <c r="HP186" s="144"/>
      <c r="HQ186" s="144"/>
      <c r="HR186" s="144"/>
      <c r="HS186" s="144"/>
      <c r="HT186" s="144"/>
      <c r="HU186" s="144"/>
      <c r="HV186" s="144"/>
      <c r="HW186" s="144"/>
      <c r="HX186" s="144"/>
      <c r="HY186" s="144"/>
      <c r="HZ186" s="144"/>
      <c r="IA186" s="144"/>
      <c r="IB186" s="144"/>
      <c r="IC186" s="144"/>
      <c r="ID186" s="144"/>
      <c r="IE186" s="144"/>
      <c r="IF186" s="144"/>
      <c r="IG186" s="144"/>
      <c r="IH186" s="144"/>
      <c r="II186" s="144"/>
      <c r="IJ186" s="144"/>
    </row>
    <row r="187" spans="1:244" s="33" customFormat="1" ht="4.5" customHeight="1">
      <c r="A187" s="263"/>
      <c r="B187" s="12"/>
      <c r="C187" s="14"/>
      <c r="D187" s="14"/>
      <c r="E187" s="14"/>
      <c r="F187" s="1"/>
      <c r="G187" s="1"/>
      <c r="H187" s="1"/>
      <c r="I187" s="1"/>
      <c r="J187" s="1"/>
      <c r="K187" s="1"/>
      <c r="L187" s="14"/>
      <c r="M187" s="14"/>
      <c r="N187" s="1"/>
      <c r="O187" s="1"/>
      <c r="P187" s="264"/>
      <c r="Q187" s="32"/>
      <c r="R187" s="32"/>
      <c r="S187" s="32"/>
      <c r="T187" s="32"/>
      <c r="U187" s="32"/>
      <c r="V187" s="32"/>
    </row>
    <row r="188" spans="1:244" s="254" customFormat="1" ht="42.75" customHeight="1">
      <c r="A188" s="304"/>
      <c r="B188" s="593" t="s">
        <v>1</v>
      </c>
      <c r="C188" s="593"/>
      <c r="D188" s="421" t="s">
        <v>7</v>
      </c>
      <c r="E188" s="597" t="s">
        <v>8</v>
      </c>
      <c r="F188" s="598"/>
      <c r="G188" s="598"/>
      <c r="H188" s="598"/>
      <c r="I188" s="598"/>
      <c r="J188" s="598"/>
      <c r="K188" s="598"/>
      <c r="L188" s="599"/>
      <c r="M188" s="244" t="s">
        <v>3</v>
      </c>
      <c r="N188" s="421" t="s">
        <v>121</v>
      </c>
      <c r="O188" s="421" t="s">
        <v>2</v>
      </c>
      <c r="P188" s="304"/>
    </row>
    <row r="189" spans="1:244" s="146" customFormat="1" ht="22.5" customHeight="1">
      <c r="A189" s="305"/>
      <c r="B189" s="600">
        <v>1</v>
      </c>
      <c r="C189" s="600"/>
      <c r="D189" s="422">
        <v>3</v>
      </c>
      <c r="E189" s="485" t="s">
        <v>90</v>
      </c>
      <c r="F189" s="486"/>
      <c r="G189" s="486"/>
      <c r="H189" s="486"/>
      <c r="I189" s="486"/>
      <c r="J189" s="486"/>
      <c r="K189" s="486"/>
      <c r="L189" s="487"/>
      <c r="M189" s="204">
        <v>200</v>
      </c>
      <c r="N189" s="253">
        <f>M189*D189</f>
        <v>600</v>
      </c>
      <c r="O189" s="45"/>
      <c r="P189" s="305"/>
      <c r="IC189" s="147" t="e">
        <f>#REF!</f>
        <v>#REF!</v>
      </c>
      <c r="ID189" s="427" t="e">
        <f>IF(IC189&lt;&gt;0,IC189,"")</f>
        <v>#REF!</v>
      </c>
    </row>
    <row r="190" spans="1:244" s="146" customFormat="1" ht="22.5" customHeight="1">
      <c r="A190" s="305"/>
      <c r="B190" s="600">
        <v>2</v>
      </c>
      <c r="C190" s="600"/>
      <c r="D190" s="422">
        <v>2</v>
      </c>
      <c r="E190" s="252" t="s">
        <v>91</v>
      </c>
      <c r="F190" s="171"/>
      <c r="G190" s="252"/>
      <c r="H190" s="252"/>
      <c r="I190" s="252"/>
      <c r="J190" s="252"/>
      <c r="K190" s="252"/>
      <c r="L190" s="252"/>
      <c r="M190" s="204">
        <v>200</v>
      </c>
      <c r="N190" s="253">
        <f>M190*D190</f>
        <v>400</v>
      </c>
      <c r="O190" s="45"/>
      <c r="P190" s="305"/>
      <c r="IC190" s="147" t="e">
        <f>#REF!</f>
        <v>#REF!</v>
      </c>
      <c r="ID190" s="427" t="e">
        <f>IF(IC190&lt;&gt;0,IC190,"")</f>
        <v>#REF!</v>
      </c>
    </row>
    <row r="191" spans="1:244" s="146" customFormat="1" ht="22.5" customHeight="1">
      <c r="A191" s="305"/>
      <c r="B191" s="600">
        <v>3</v>
      </c>
      <c r="C191" s="600"/>
      <c r="D191" s="422">
        <v>2</v>
      </c>
      <c r="E191" s="485" t="s">
        <v>126</v>
      </c>
      <c r="F191" s="486"/>
      <c r="G191" s="486"/>
      <c r="H191" s="486"/>
      <c r="I191" s="486"/>
      <c r="J191" s="486"/>
      <c r="K191" s="486"/>
      <c r="L191" s="487"/>
      <c r="M191" s="204">
        <v>350</v>
      </c>
      <c r="N191" s="157"/>
      <c r="O191" s="45"/>
      <c r="P191" s="305"/>
      <c r="IC191" s="147"/>
      <c r="ID191" s="427"/>
    </row>
    <row r="192" spans="1:244" s="135" customFormat="1" ht="17.25" customHeight="1">
      <c r="A192" s="262"/>
      <c r="B192" s="423"/>
      <c r="C192" s="424"/>
      <c r="D192" s="365"/>
      <c r="E192" s="605"/>
      <c r="F192" s="606"/>
      <c r="G192" s="606"/>
      <c r="H192" s="606"/>
      <c r="I192" s="606"/>
      <c r="J192" s="606"/>
      <c r="K192" s="606"/>
      <c r="L192" s="607"/>
      <c r="M192" s="365"/>
      <c r="N192" s="365"/>
      <c r="O192" s="45"/>
      <c r="P192" s="306"/>
      <c r="Q192" s="145"/>
      <c r="R192" s="145"/>
      <c r="S192" s="145"/>
    </row>
    <row r="193" spans="1:22" s="39" customFormat="1">
      <c r="A193" s="270"/>
      <c r="B193" s="14"/>
      <c r="C193" s="14"/>
      <c r="D193" s="14"/>
      <c r="E193" s="1"/>
      <c r="F193" s="1"/>
      <c r="G193" s="1"/>
      <c r="H193" s="1"/>
      <c r="I193" s="1"/>
      <c r="J193" s="1"/>
      <c r="K193" s="14"/>
      <c r="L193" s="14"/>
      <c r="M193" s="14"/>
      <c r="N193" s="208"/>
      <c r="O193" s="1"/>
      <c r="P193" s="281"/>
      <c r="Q193" s="31"/>
      <c r="R193" s="31"/>
      <c r="S193" s="31"/>
      <c r="T193" s="31"/>
      <c r="U193" s="31"/>
      <c r="V193" s="31"/>
    </row>
    <row r="194" spans="1:22" s="35" customFormat="1" ht="14.25">
      <c r="A194" s="277"/>
      <c r="B194" s="595" t="s">
        <v>72</v>
      </c>
      <c r="C194" s="595"/>
      <c r="D194" s="595"/>
      <c r="E194" s="595"/>
      <c r="F194" s="595"/>
      <c r="G194" s="595"/>
      <c r="H194" s="595"/>
      <c r="I194" s="595"/>
      <c r="J194" s="595"/>
      <c r="K194" s="595"/>
      <c r="L194" s="595"/>
      <c r="M194" s="595"/>
      <c r="N194" s="595"/>
      <c r="O194" s="595"/>
      <c r="P194" s="290"/>
      <c r="Q194" s="34"/>
      <c r="R194" s="34"/>
      <c r="S194" s="34"/>
      <c r="T194" s="34"/>
      <c r="U194" s="34"/>
      <c r="V194" s="34"/>
    </row>
    <row r="195" spans="1:22" s="36" customFormat="1">
      <c r="A195" s="270"/>
      <c r="B195" s="26" t="e">
        <f>#REF!</f>
        <v>#REF!</v>
      </c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>
        <v>2</v>
      </c>
      <c r="P195" s="280"/>
      <c r="Q195" s="30"/>
      <c r="R195" s="30"/>
      <c r="S195" s="30"/>
      <c r="T195" s="30"/>
      <c r="U195" s="30"/>
      <c r="V195" s="30"/>
    </row>
    <row r="196" spans="1:22"/>
    <row r="197" spans="1:22"/>
    <row r="198" spans="1:22"/>
    <row r="199" spans="1:22"/>
    <row r="200" spans="1:22"/>
    <row r="201" spans="1:22"/>
    <row r="202" spans="1:22"/>
    <row r="203" spans="1:22"/>
    <row r="204" spans="1:22"/>
    <row r="205" spans="1:22"/>
    <row r="206" spans="1:22"/>
    <row r="207" spans="1:22"/>
    <row r="208" spans="1:2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</sheetData>
  <sheetProtection algorithmName="SHA-512" hashValue="UBbKboGzgoJkmj+qmlcxZNFvZvARleTa2TRBBmFCpbY6gmDbzEn1FOXKjtR7pCYYGuxDE9M8zvFrcjvNfBJ6Fg==" saltValue="nRW4LndzXTav1EhyDxMg5A==" spinCount="100000" sheet="1" objects="1" scenarios="1"/>
  <mergeCells count="107">
    <mergeCell ref="B190:C190"/>
    <mergeCell ref="B191:C191"/>
    <mergeCell ref="E191:L191"/>
    <mergeCell ref="E192:L192"/>
    <mergeCell ref="B194:O194"/>
    <mergeCell ref="D104:L104"/>
    <mergeCell ref="B106:O106"/>
    <mergeCell ref="B169:O169"/>
    <mergeCell ref="B188:C188"/>
    <mergeCell ref="E188:L188"/>
    <mergeCell ref="B189:C189"/>
    <mergeCell ref="E189:L189"/>
    <mergeCell ref="D98:L98"/>
    <mergeCell ref="D99:L99"/>
    <mergeCell ref="D100:L100"/>
    <mergeCell ref="D101:L101"/>
    <mergeCell ref="D102:L102"/>
    <mergeCell ref="D103:L103"/>
    <mergeCell ref="D92:L92"/>
    <mergeCell ref="D93:L93"/>
    <mergeCell ref="D94:L94"/>
    <mergeCell ref="D95:L95"/>
    <mergeCell ref="D96:L96"/>
    <mergeCell ref="D97:L97"/>
    <mergeCell ref="D86:L86"/>
    <mergeCell ref="D87:L87"/>
    <mergeCell ref="D88:L88"/>
    <mergeCell ref="D89:L89"/>
    <mergeCell ref="D90:L90"/>
    <mergeCell ref="D91:L91"/>
    <mergeCell ref="D80:L80"/>
    <mergeCell ref="D81:L81"/>
    <mergeCell ref="D82:L82"/>
    <mergeCell ref="D83:L83"/>
    <mergeCell ref="D84:L84"/>
    <mergeCell ref="D85:L85"/>
    <mergeCell ref="D74:L74"/>
    <mergeCell ref="D75:L75"/>
    <mergeCell ref="D76:L76"/>
    <mergeCell ref="D77:L77"/>
    <mergeCell ref="D78:L78"/>
    <mergeCell ref="D79:L79"/>
    <mergeCell ref="D68:L68"/>
    <mergeCell ref="D69:L69"/>
    <mergeCell ref="D70:L70"/>
    <mergeCell ref="D71:L71"/>
    <mergeCell ref="D72:L72"/>
    <mergeCell ref="D73:L73"/>
    <mergeCell ref="B60:O60"/>
    <mergeCell ref="D63:L63"/>
    <mergeCell ref="D64:L64"/>
    <mergeCell ref="D65:L65"/>
    <mergeCell ref="D66:L66"/>
    <mergeCell ref="D67:L67"/>
    <mergeCell ref="D53:L53"/>
    <mergeCell ref="D54:L54"/>
    <mergeCell ref="D55:L55"/>
    <mergeCell ref="D56:L56"/>
    <mergeCell ref="D57:L57"/>
    <mergeCell ref="D58:L58"/>
    <mergeCell ref="D47:L47"/>
    <mergeCell ref="D48:L48"/>
    <mergeCell ref="D49:L49"/>
    <mergeCell ref="D50:L50"/>
    <mergeCell ref="D51:L51"/>
    <mergeCell ref="D52:L52"/>
    <mergeCell ref="D41:L41"/>
    <mergeCell ref="D42:L42"/>
    <mergeCell ref="D43:L43"/>
    <mergeCell ref="D44:L44"/>
    <mergeCell ref="D45:L45"/>
    <mergeCell ref="D46:L46"/>
    <mergeCell ref="D35:L35"/>
    <mergeCell ref="D36:L36"/>
    <mergeCell ref="D37:L37"/>
    <mergeCell ref="D38:L38"/>
    <mergeCell ref="D39:L39"/>
    <mergeCell ref="D40:L40"/>
    <mergeCell ref="D29:L29"/>
    <mergeCell ref="D30:L30"/>
    <mergeCell ref="D31:L31"/>
    <mergeCell ref="D32:L32"/>
    <mergeCell ref="D33:L33"/>
    <mergeCell ref="D34:L34"/>
    <mergeCell ref="D23:L23"/>
    <mergeCell ref="D24:L24"/>
    <mergeCell ref="D25:L25"/>
    <mergeCell ref="D26:L26"/>
    <mergeCell ref="D27:L27"/>
    <mergeCell ref="D28:L28"/>
    <mergeCell ref="D17:L17"/>
    <mergeCell ref="D18:L18"/>
    <mergeCell ref="D19:L19"/>
    <mergeCell ref="D20:L20"/>
    <mergeCell ref="D21:L21"/>
    <mergeCell ref="D22:L22"/>
    <mergeCell ref="B13:C13"/>
    <mergeCell ref="D13:F13"/>
    <mergeCell ref="D15:L15"/>
    <mergeCell ref="D16:L16"/>
    <mergeCell ref="N2:O2"/>
    <mergeCell ref="B9:E9"/>
    <mergeCell ref="F9:O9"/>
    <mergeCell ref="B11:C11"/>
    <mergeCell ref="D11:F11"/>
    <mergeCell ref="E7:K7"/>
    <mergeCell ref="L3:O5"/>
  </mergeCells>
  <conditionalFormatting sqref="N16:N58 N64:N104">
    <cfRule type="cellIs" dxfId="6" priority="7" stopIfTrue="1" operator="equal">
      <formula>""</formula>
    </cfRule>
  </conditionalFormatting>
  <conditionalFormatting sqref="B64:C104 B16:C58">
    <cfRule type="cellIs" dxfId="5" priority="6" stopIfTrue="1" operator="equal">
      <formula>0</formula>
    </cfRule>
  </conditionalFormatting>
  <conditionalFormatting sqref="E23:L58 E16:L21 D16:D58 M16:M58 D64:M104">
    <cfRule type="cellIs" dxfId="4" priority="5" stopIfTrue="1" operator="equal">
      <formula>0</formula>
    </cfRule>
  </conditionalFormatting>
  <conditionalFormatting sqref="F9 D11:F11">
    <cfRule type="cellIs" dxfId="3" priority="4" stopIfTrue="1" operator="equal">
      <formula>""</formula>
    </cfRule>
  </conditionalFormatting>
  <conditionalFormatting sqref="D11:F11">
    <cfRule type="cellIs" dxfId="2" priority="3" stopIfTrue="1" operator="equal">
      <formula>""</formula>
    </cfRule>
  </conditionalFormatting>
  <conditionalFormatting sqref="D11 F9:O9">
    <cfRule type="cellIs" dxfId="1" priority="2" stopIfTrue="1" operator="equal">
      <formula>""</formula>
    </cfRule>
  </conditionalFormatting>
  <conditionalFormatting sqref="D13">
    <cfRule type="cellIs" dxfId="0" priority="1" stopIfTrue="1" operator="equal">
      <formula>""</formula>
    </cfRule>
  </conditionalFormatting>
  <dataValidations count="5">
    <dataValidation allowBlank="1" showInputMessage="1" showErrorMessage="1" promptTitle="EXEMPLO:" prompt="99/99999-9 - (SE FOR PEDIDO INICIAL, NÃO É NECESSÁRIO PREENCHER ESTE CAMPO)." sqref="D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sqref="A15:A61 A63:A107 A193:A195 N13"/>
    <dataValidation type="whole" allowBlank="1" showInputMessage="1" showErrorMessage="1" errorTitle="ATENÇÃO" error="ESTE CAMPO SÓ ACEITAS NÚMEROS INTEIROS" sqref="C16:C58 C64:C104">
      <formula1>1</formula1>
      <formula2>100000000</formula2>
    </dataValidation>
    <dataValidation type="decimal" allowBlank="1" showInputMessage="1" showErrorMessage="1" errorTitle="ATENÇÃO!" error="Esse campo só aceita NÚMEROS." sqref="M16:M58 M64:M104">
      <formula1>0.1</formula1>
      <formula2>99999999999.9999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/>
  </sheetViews>
  <sheetFormatPr defaultColWidth="0" defaultRowHeight="12.75" zeroHeight="1"/>
  <cols>
    <col min="1" max="1" width="2.140625" customWidth="1"/>
    <col min="2" max="2" width="7.140625" style="177" customWidth="1"/>
    <col min="3" max="3" width="76.7109375" customWidth="1"/>
    <col min="4" max="4" width="19.42578125" customWidth="1"/>
    <col min="5" max="5" width="25.5703125" customWidth="1"/>
    <col min="6" max="6" width="2.42578125" style="159" customWidth="1"/>
    <col min="7" max="11" width="1.5703125" hidden="1" customWidth="1"/>
    <col min="12" max="16384" width="9.140625" hidden="1"/>
  </cols>
  <sheetData>
    <row r="1" spans="2:7" ht="12.75" customHeight="1">
      <c r="B1" s="628" t="s">
        <v>103</v>
      </c>
      <c r="C1" s="102"/>
      <c r="E1" s="410"/>
      <c r="F1" s="410"/>
      <c r="G1" s="418"/>
    </row>
    <row r="2" spans="2:7" ht="12.75" customHeight="1">
      <c r="B2" s="629"/>
      <c r="C2" s="102"/>
      <c r="D2" s="631" t="str">
        <f>'1-MCN'!L4</f>
        <v>Chamada de Propostas FAPESP-FINEP 2015</v>
      </c>
      <c r="E2" s="631"/>
      <c r="F2" s="410"/>
      <c r="G2" s="418"/>
    </row>
    <row r="3" spans="2:7" ht="21.75" customHeight="1">
      <c r="B3" s="629"/>
      <c r="C3" s="102"/>
      <c r="D3" s="631"/>
      <c r="E3" s="631"/>
      <c r="F3" s="410"/>
      <c r="G3" s="418"/>
    </row>
    <row r="4" spans="2:7" s="208" customFormat="1" ht="8.1" customHeight="1">
      <c r="B4" s="629"/>
      <c r="C4" s="102"/>
      <c r="D4" s="411"/>
      <c r="E4" s="411"/>
      <c r="F4" s="410"/>
      <c r="G4" s="410"/>
    </row>
    <row r="5" spans="2:7" ht="42.75" customHeight="1">
      <c r="B5" s="629"/>
      <c r="C5" s="627" t="s">
        <v>196</v>
      </c>
      <c r="D5" s="627"/>
      <c r="E5" s="627"/>
      <c r="G5" t="e">
        <f>IF(#REF!=0,"",#REF!)</f>
        <v>#REF!</v>
      </c>
    </row>
    <row r="6" spans="2:7" ht="3.75" customHeight="1">
      <c r="B6" s="629"/>
      <c r="C6" s="120"/>
      <c r="D6" s="120"/>
      <c r="E6" s="120"/>
    </row>
    <row r="7" spans="2:7" ht="25.5" customHeight="1">
      <c r="B7" s="629"/>
      <c r="C7" s="412" t="s">
        <v>169</v>
      </c>
      <c r="D7" s="430" t="s">
        <v>105</v>
      </c>
      <c r="E7" s="430" t="s">
        <v>104</v>
      </c>
      <c r="F7" s="626"/>
    </row>
    <row r="8" spans="2:7" s="11" customFormat="1" ht="30.75" customHeight="1">
      <c r="B8" s="629"/>
      <c r="C8" s="413" t="s">
        <v>116</v>
      </c>
      <c r="D8" s="187" t="str">
        <f>'1-MCN'!D12</f>
        <v/>
      </c>
      <c r="E8" s="185" t="str">
        <f>'2-MCI'!D18</f>
        <v/>
      </c>
      <c r="F8" s="626"/>
    </row>
    <row r="9" spans="2:7" s="11" customFormat="1" ht="30.75" customHeight="1">
      <c r="B9" s="629"/>
      <c r="C9" s="413" t="s">
        <v>117</v>
      </c>
      <c r="D9" s="187" t="str">
        <f>'3-STB'!D12</f>
        <v/>
      </c>
      <c r="E9" s="185" t="str">
        <f>'4-STE'!D17</f>
        <v/>
      </c>
      <c r="F9" s="626"/>
    </row>
    <row r="10" spans="2:7" s="11" customFormat="1" ht="30.75" customHeight="1">
      <c r="B10" s="629"/>
      <c r="C10" s="413" t="s">
        <v>118</v>
      </c>
      <c r="D10" s="186" t="str">
        <f>'5-TRAN'!D13</f>
        <v/>
      </c>
      <c r="E10" s="307"/>
      <c r="F10" s="626"/>
    </row>
    <row r="11" spans="2:7" s="11" customFormat="1" ht="30.75" customHeight="1">
      <c r="B11" s="629"/>
      <c r="C11" s="413" t="s">
        <v>128</v>
      </c>
      <c r="D11" s="187" t="str">
        <f>'6-DIP-DIE'!D12</f>
        <v/>
      </c>
      <c r="E11" s="185" t="str">
        <f>'6-DIP-DIE'!K12</f>
        <v/>
      </c>
      <c r="F11" s="626"/>
    </row>
    <row r="12" spans="2:7" s="11" customFormat="1" ht="30.75" customHeight="1">
      <c r="B12" s="629"/>
      <c r="C12" s="429" t="s">
        <v>201</v>
      </c>
      <c r="D12" s="187" t="str">
        <f>'7-OUTROS'!D13:F13</f>
        <v/>
      </c>
      <c r="E12" s="435"/>
      <c r="F12" s="626"/>
    </row>
    <row r="13" spans="2:7" s="11" customFormat="1" ht="30" customHeight="1">
      <c r="B13" s="630"/>
      <c r="C13" s="428" t="s">
        <v>111</v>
      </c>
      <c r="D13" s="187" t="str">
        <f>IF(SUM(D8:D12)=0,"",SUM(D8:D12))</f>
        <v/>
      </c>
      <c r="E13" s="185" t="str">
        <f>IF(SUM(E8:E12)=0,"",SUM(E8:E12))</f>
        <v/>
      </c>
      <c r="F13" s="626"/>
    </row>
    <row r="14" spans="2:7" s="11" customFormat="1" ht="10.5" hidden="1" customHeight="1">
      <c r="B14" s="119"/>
      <c r="C14" s="414" t="s">
        <v>111</v>
      </c>
      <c r="D14" s="188" t="str">
        <f>IF(SUM(D8:D12)=0,"",SUM(D8:D12))</f>
        <v/>
      </c>
      <c r="E14" s="189" t="str">
        <f>IF(SUM(E8:E10)=0,"",SUM(E8:E10))</f>
        <v/>
      </c>
      <c r="F14" s="160"/>
    </row>
    <row r="15" spans="2:7" s="11" customFormat="1" hidden="1">
      <c r="B15" s="178"/>
      <c r="C15" s="113" t="str">
        <f>'6-DIP-DIE'!B60</f>
        <v>FAPESP, AGOSTO DE 2015</v>
      </c>
      <c r="D15" s="113"/>
      <c r="E15" s="113"/>
      <c r="F15" s="160"/>
    </row>
    <row r="16" spans="2:7" hidden="1">
      <c r="C16" s="11"/>
      <c r="D16" s="115"/>
      <c r="E16" s="115"/>
    </row>
    <row r="17" spans="3:5" hidden="1">
      <c r="D17" s="17"/>
      <c r="E17" s="17"/>
    </row>
    <row r="18" spans="3:5" hidden="1">
      <c r="D18" s="17"/>
      <c r="E18" s="17"/>
    </row>
    <row r="19" spans="3:5" hidden="1">
      <c r="D19" s="17"/>
      <c r="E19" s="17"/>
    </row>
    <row r="20" spans="3:5">
      <c r="C20" s="431" t="str">
        <f>'7-OUTROS'!B107</f>
        <v>FAPESP, AGOSTO DE 2015</v>
      </c>
      <c r="D20" s="17"/>
      <c r="E20" s="17"/>
    </row>
    <row r="21" spans="3:5" hidden="1">
      <c r="D21" s="17"/>
      <c r="E21" s="17"/>
    </row>
    <row r="22" spans="3:5" hidden="1"/>
    <row r="23" spans="3:5"/>
    <row r="24" spans="3:5"/>
    <row r="25" spans="3:5"/>
    <row r="26" spans="3:5"/>
    <row r="27" spans="3:5"/>
    <row r="28" spans="3:5" hidden="1"/>
    <row r="29" spans="3:5" hidden="1"/>
  </sheetData>
  <sheetProtection algorithmName="SHA-512" hashValue="jw0V/XY16E4Q3mLbno93oOBY/2oCEC6xPQcfZROQaVgd+BLl7nIFyUwlWf7NPS27hPuI4QAV3LIe9xS0namdeQ==" saltValue="59WGZBER744PnowcbD1RwA==" spinCount="100000" sheet="1" objects="1" scenarios="1"/>
  <mergeCells count="4">
    <mergeCell ref="F7:F13"/>
    <mergeCell ref="C5:E5"/>
    <mergeCell ref="B1:B13"/>
    <mergeCell ref="D2:E3"/>
  </mergeCells>
  <printOptions horizontalCentered="1"/>
  <pageMargins left="0.78740157480314965" right="0.39370078740157483" top="0.39370078740157483" bottom="0.39370078740157483" header="0" footer="0"/>
  <pageSetup paperSize="9" scale="7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P27"/>
  <sheetViews>
    <sheetView showGridLines="0" topLeftCell="G1" workbookViewId="0">
      <selection activeCell="J2" sqref="J2"/>
    </sheetView>
  </sheetViews>
  <sheetFormatPr defaultRowHeight="12.75"/>
  <cols>
    <col min="1" max="1" width="3.28515625" style="208" customWidth="1"/>
    <col min="2" max="17" width="15.140625" customWidth="1"/>
  </cols>
  <sheetData>
    <row r="1" spans="2:16"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</row>
    <row r="2" spans="2:16" ht="18" customHeight="1">
      <c r="B2" s="388"/>
      <c r="C2" s="632" t="s">
        <v>179</v>
      </c>
      <c r="D2" s="389" t="s">
        <v>180</v>
      </c>
      <c r="E2" s="389" t="s">
        <v>183</v>
      </c>
      <c r="F2" s="389" t="s">
        <v>181</v>
      </c>
      <c r="G2" s="389" t="s">
        <v>181</v>
      </c>
      <c r="H2" s="390"/>
      <c r="I2" s="633" t="s">
        <v>182</v>
      </c>
      <c r="J2" s="391">
        <v>16</v>
      </c>
      <c r="K2" s="392"/>
      <c r="L2" s="634" t="s">
        <v>179</v>
      </c>
      <c r="M2" s="393" t="s">
        <v>180</v>
      </c>
      <c r="N2" s="393" t="s">
        <v>181</v>
      </c>
      <c r="O2" s="393" t="s">
        <v>181</v>
      </c>
      <c r="P2" s="393" t="s">
        <v>181</v>
      </c>
    </row>
    <row r="3" spans="2:16" ht="18" customHeight="1">
      <c r="B3" s="388"/>
      <c r="C3" s="632"/>
      <c r="D3" s="394">
        <v>41000</v>
      </c>
      <c r="E3" s="394">
        <v>40633</v>
      </c>
      <c r="F3" s="394">
        <v>40633</v>
      </c>
      <c r="G3" s="394">
        <v>40237</v>
      </c>
      <c r="H3" s="395"/>
      <c r="I3" s="633"/>
      <c r="J3" s="396">
        <f>J2+1</f>
        <v>17</v>
      </c>
      <c r="K3" s="392"/>
      <c r="L3" s="634"/>
      <c r="M3" s="397">
        <v>41000</v>
      </c>
      <c r="N3" s="397">
        <v>40999</v>
      </c>
      <c r="O3" s="397">
        <v>40633</v>
      </c>
      <c r="P3" s="397">
        <v>40237</v>
      </c>
    </row>
    <row r="4" spans="2:16" ht="18" customHeight="1">
      <c r="B4" s="388"/>
      <c r="C4" s="398" t="s">
        <v>94</v>
      </c>
      <c r="D4" s="399">
        <v>332.1</v>
      </c>
      <c r="E4" s="400">
        <v>317.39999999999998</v>
      </c>
      <c r="F4" s="401">
        <v>299.10000000000002</v>
      </c>
      <c r="G4" s="401">
        <v>268.2</v>
      </c>
      <c r="H4" s="402"/>
      <c r="I4" s="633"/>
      <c r="J4" s="396">
        <f t="shared" ref="J4:J26" si="0">J3+1</f>
        <v>18</v>
      </c>
      <c r="K4" s="392"/>
      <c r="L4" s="403" t="s">
        <v>184</v>
      </c>
      <c r="M4" s="399">
        <v>525.9</v>
      </c>
      <c r="N4" s="404">
        <v>502.8</v>
      </c>
      <c r="O4" s="405">
        <v>474</v>
      </c>
      <c r="P4" s="405">
        <v>424.8</v>
      </c>
    </row>
    <row r="5" spans="2:16" ht="18" customHeight="1">
      <c r="B5" s="388"/>
      <c r="C5" s="398" t="s">
        <v>115</v>
      </c>
      <c r="D5" s="399">
        <v>663.9</v>
      </c>
      <c r="E5" s="400">
        <v>634.79999999999995</v>
      </c>
      <c r="F5" s="401">
        <v>598.5</v>
      </c>
      <c r="G5" s="401">
        <v>536.4</v>
      </c>
      <c r="H5" s="402"/>
      <c r="I5" s="633"/>
      <c r="J5" s="396">
        <f t="shared" si="0"/>
        <v>19</v>
      </c>
      <c r="K5" s="392"/>
      <c r="L5" s="403" t="s">
        <v>185</v>
      </c>
      <c r="M5" s="406" t="s">
        <v>186</v>
      </c>
      <c r="N5" s="404">
        <v>1477.2</v>
      </c>
      <c r="O5" s="405">
        <v>1392.9</v>
      </c>
      <c r="P5" s="405">
        <v>1248.5999999999999</v>
      </c>
    </row>
    <row r="6" spans="2:16" ht="18" customHeight="1">
      <c r="B6" s="388"/>
      <c r="C6" s="398" t="s">
        <v>93</v>
      </c>
      <c r="D6" s="399">
        <v>929.1</v>
      </c>
      <c r="E6" s="400">
        <v>888.3</v>
      </c>
      <c r="F6" s="401">
        <v>837.6</v>
      </c>
      <c r="G6" s="401">
        <v>750.9</v>
      </c>
      <c r="H6" s="402"/>
      <c r="I6" s="633"/>
      <c r="J6" s="396">
        <f t="shared" si="0"/>
        <v>20</v>
      </c>
      <c r="K6" s="392"/>
      <c r="L6" s="403" t="s">
        <v>187</v>
      </c>
      <c r="M6" s="406" t="s">
        <v>188</v>
      </c>
      <c r="N6" s="404">
        <v>1568.4</v>
      </c>
      <c r="O6" s="405">
        <v>1478.7</v>
      </c>
      <c r="P6" s="405">
        <v>1325.7</v>
      </c>
    </row>
    <row r="7" spans="2:16" ht="18" customHeight="1">
      <c r="B7" s="388"/>
      <c r="C7" s="398" t="s">
        <v>95</v>
      </c>
      <c r="D7" s="399">
        <v>2349.3000000000002</v>
      </c>
      <c r="E7" s="400">
        <v>2246.1</v>
      </c>
      <c r="F7" s="401">
        <v>2117.6999999999998</v>
      </c>
      <c r="G7" s="401">
        <v>1898.4</v>
      </c>
      <c r="H7" s="402"/>
      <c r="I7" s="633"/>
      <c r="J7" s="396">
        <f t="shared" si="0"/>
        <v>21</v>
      </c>
      <c r="K7" s="392"/>
      <c r="L7" s="403" t="s">
        <v>189</v>
      </c>
      <c r="M7" s="406" t="s">
        <v>190</v>
      </c>
      <c r="N7" s="404">
        <v>2177.6999999999998</v>
      </c>
      <c r="O7" s="405">
        <v>2053.1999999999998</v>
      </c>
      <c r="P7" s="405">
        <v>1840.5</v>
      </c>
    </row>
    <row r="8" spans="2:16" ht="18" customHeight="1">
      <c r="B8" s="388"/>
      <c r="C8" s="398" t="s">
        <v>96</v>
      </c>
      <c r="D8" s="399">
        <v>3849</v>
      </c>
      <c r="E8" s="400">
        <v>3679.8</v>
      </c>
      <c r="F8" s="401">
        <v>3469.8</v>
      </c>
      <c r="G8" s="401">
        <v>3110.4</v>
      </c>
      <c r="H8" s="402"/>
      <c r="I8" s="633"/>
      <c r="J8" s="396">
        <f t="shared" si="0"/>
        <v>22</v>
      </c>
      <c r="K8" s="392"/>
      <c r="L8" s="403" t="s">
        <v>191</v>
      </c>
      <c r="M8" s="406" t="s">
        <v>192</v>
      </c>
      <c r="N8" s="404">
        <v>2695.2</v>
      </c>
      <c r="O8" s="405">
        <v>2541.3000000000002</v>
      </c>
      <c r="P8" s="405">
        <v>2278.1999999999998</v>
      </c>
    </row>
    <row r="9" spans="2:16" ht="18" customHeight="1">
      <c r="B9" s="388"/>
      <c r="C9" s="398" t="s">
        <v>97</v>
      </c>
      <c r="D9" s="399">
        <v>5578.8</v>
      </c>
      <c r="E9" s="400">
        <v>5333.4</v>
      </c>
      <c r="F9" s="401">
        <v>5028.8999999999996</v>
      </c>
      <c r="G9" s="401">
        <v>4508.1000000000004</v>
      </c>
      <c r="H9" s="402"/>
      <c r="I9" s="633"/>
      <c r="J9" s="396">
        <f t="shared" si="0"/>
        <v>23</v>
      </c>
      <c r="K9" s="392"/>
      <c r="L9" s="403" t="s">
        <v>193</v>
      </c>
      <c r="M9" s="406" t="s">
        <v>194</v>
      </c>
      <c r="N9" s="404">
        <v>5333.4</v>
      </c>
      <c r="O9" s="405">
        <v>5028.8999999999996</v>
      </c>
      <c r="P9" s="405">
        <v>4508.1000000000004</v>
      </c>
    </row>
    <row r="10" spans="2:16" ht="18" customHeight="1">
      <c r="B10" s="388"/>
      <c r="C10" s="392"/>
      <c r="D10" s="392"/>
      <c r="E10" s="392"/>
      <c r="F10" s="392"/>
      <c r="G10" s="392"/>
      <c r="H10" s="392"/>
      <c r="I10" s="633"/>
      <c r="J10" s="396">
        <f t="shared" si="0"/>
        <v>24</v>
      </c>
      <c r="K10" s="392"/>
      <c r="L10" s="392"/>
      <c r="M10" s="392"/>
      <c r="N10" s="392"/>
      <c r="O10" s="392"/>
      <c r="P10" s="392"/>
    </row>
    <row r="11" spans="2:16" ht="18" customHeight="1">
      <c r="B11" s="388"/>
      <c r="C11" s="392"/>
      <c r="D11" s="392"/>
      <c r="E11" s="392"/>
      <c r="F11" s="392"/>
      <c r="G11" s="392"/>
      <c r="H11" s="392"/>
      <c r="I11" s="633"/>
      <c r="J11" s="396">
        <f t="shared" si="0"/>
        <v>25</v>
      </c>
      <c r="K11" s="392"/>
      <c r="L11" s="392"/>
      <c r="M11" s="392"/>
      <c r="N11" s="392"/>
      <c r="O11" s="407"/>
      <c r="P11" s="407"/>
    </row>
    <row r="12" spans="2:16" ht="18" customHeight="1">
      <c r="B12" s="388"/>
      <c r="C12" s="392"/>
      <c r="D12" s="392"/>
      <c r="E12" s="392"/>
      <c r="F12" s="392"/>
      <c r="G12" s="392"/>
      <c r="H12" s="392"/>
      <c r="I12" s="633"/>
      <c r="J12" s="396">
        <f t="shared" si="0"/>
        <v>26</v>
      </c>
      <c r="K12" s="392"/>
      <c r="L12" s="392"/>
      <c r="M12" s="392"/>
      <c r="N12" s="392"/>
      <c r="O12" s="407"/>
      <c r="P12" s="407"/>
    </row>
    <row r="13" spans="2:16" ht="18" customHeight="1">
      <c r="B13" s="388"/>
      <c r="C13" s="392"/>
      <c r="D13" s="392"/>
      <c r="E13" s="392"/>
      <c r="F13" s="392"/>
      <c r="G13" s="392"/>
      <c r="H13" s="392"/>
      <c r="I13" s="633"/>
      <c r="J13" s="396">
        <f t="shared" si="0"/>
        <v>27</v>
      </c>
      <c r="K13" s="392"/>
      <c r="L13" s="392"/>
      <c r="M13" s="392"/>
      <c r="N13" s="392"/>
      <c r="O13" s="407"/>
      <c r="P13" s="407"/>
    </row>
    <row r="14" spans="2:16" ht="18" customHeight="1">
      <c r="B14" s="388"/>
      <c r="C14" s="392"/>
      <c r="D14" s="392"/>
      <c r="E14" s="392"/>
      <c r="F14" s="392"/>
      <c r="G14" s="392"/>
      <c r="H14" s="392"/>
      <c r="I14" s="633"/>
      <c r="J14" s="396">
        <f t="shared" si="0"/>
        <v>28</v>
      </c>
      <c r="K14" s="392"/>
      <c r="L14" s="392"/>
      <c r="M14" s="392"/>
      <c r="N14" s="392"/>
      <c r="O14" s="407"/>
      <c r="P14" s="407"/>
    </row>
    <row r="15" spans="2:16" ht="18" customHeight="1">
      <c r="B15" s="388"/>
      <c r="C15" s="392"/>
      <c r="D15" s="392"/>
      <c r="E15" s="392"/>
      <c r="F15" s="392"/>
      <c r="G15" s="392"/>
      <c r="H15" s="392"/>
      <c r="I15" s="633"/>
      <c r="J15" s="396">
        <f t="shared" si="0"/>
        <v>29</v>
      </c>
      <c r="K15" s="392"/>
      <c r="L15" s="392"/>
      <c r="M15" s="392"/>
      <c r="N15" s="392"/>
      <c r="O15" s="407"/>
      <c r="P15" s="407"/>
    </row>
    <row r="16" spans="2:16" ht="18" customHeight="1">
      <c r="B16" s="388"/>
      <c r="C16" s="392"/>
      <c r="D16" s="392"/>
      <c r="E16" s="392"/>
      <c r="F16" s="392"/>
      <c r="G16" s="392"/>
      <c r="H16" s="392"/>
      <c r="I16" s="633"/>
      <c r="J16" s="396">
        <f t="shared" si="0"/>
        <v>30</v>
      </c>
      <c r="K16" s="392"/>
      <c r="L16" s="392"/>
      <c r="M16" s="392"/>
      <c r="N16" s="392"/>
      <c r="O16" s="407"/>
      <c r="P16" s="407"/>
    </row>
    <row r="17" spans="2:16" ht="18" customHeight="1">
      <c r="B17" s="388"/>
      <c r="C17" s="392"/>
      <c r="D17" s="392"/>
      <c r="E17" s="392"/>
      <c r="F17" s="392"/>
      <c r="G17" s="392"/>
      <c r="H17" s="392"/>
      <c r="I17" s="633"/>
      <c r="J17" s="396">
        <f t="shared" si="0"/>
        <v>31</v>
      </c>
      <c r="K17" s="392"/>
      <c r="L17" s="392"/>
      <c r="M17" s="392"/>
      <c r="N17" s="392"/>
      <c r="O17" s="407"/>
      <c r="P17" s="407"/>
    </row>
    <row r="18" spans="2:16" ht="18" customHeight="1">
      <c r="B18" s="388"/>
      <c r="C18" s="392"/>
      <c r="D18" s="392"/>
      <c r="E18" s="392"/>
      <c r="F18" s="392"/>
      <c r="G18" s="392"/>
      <c r="H18" s="392"/>
      <c r="I18" s="633"/>
      <c r="J18" s="396">
        <f t="shared" si="0"/>
        <v>32</v>
      </c>
      <c r="K18" s="392"/>
      <c r="L18" s="392"/>
      <c r="M18" s="392"/>
      <c r="N18" s="392"/>
      <c r="O18" s="407"/>
      <c r="P18" s="407"/>
    </row>
    <row r="19" spans="2:16" ht="18" customHeight="1">
      <c r="B19" s="388"/>
      <c r="C19" s="392"/>
      <c r="D19" s="392"/>
      <c r="E19" s="392"/>
      <c r="F19" s="392"/>
      <c r="G19" s="392"/>
      <c r="H19" s="392"/>
      <c r="I19" s="633"/>
      <c r="J19" s="396">
        <f t="shared" si="0"/>
        <v>33</v>
      </c>
      <c r="K19" s="392"/>
      <c r="L19" s="392"/>
      <c r="M19" s="392"/>
      <c r="N19" s="392"/>
      <c r="O19" s="392"/>
      <c r="P19" s="392"/>
    </row>
    <row r="20" spans="2:16" ht="18" customHeight="1">
      <c r="B20" s="388"/>
      <c r="C20" s="392"/>
      <c r="D20" s="392"/>
      <c r="E20" s="392"/>
      <c r="F20" s="392"/>
      <c r="G20" s="392"/>
      <c r="H20" s="392"/>
      <c r="I20" s="633"/>
      <c r="J20" s="396">
        <f t="shared" si="0"/>
        <v>34</v>
      </c>
      <c r="K20" s="392"/>
      <c r="L20" s="392"/>
      <c r="M20" s="392"/>
      <c r="N20" s="392"/>
      <c r="O20" s="407"/>
      <c r="P20" s="407"/>
    </row>
    <row r="21" spans="2:16" ht="18" customHeight="1">
      <c r="B21" s="388"/>
      <c r="C21" s="392"/>
      <c r="D21" s="392"/>
      <c r="E21" s="392"/>
      <c r="F21" s="392"/>
      <c r="G21" s="392"/>
      <c r="H21" s="392"/>
      <c r="I21" s="633"/>
      <c r="J21" s="396">
        <f t="shared" si="0"/>
        <v>35</v>
      </c>
      <c r="K21" s="392"/>
      <c r="L21" s="392"/>
      <c r="M21" s="392"/>
      <c r="N21" s="392"/>
      <c r="O21" s="407"/>
      <c r="P21" s="407"/>
    </row>
    <row r="22" spans="2:16" ht="18" customHeight="1">
      <c r="B22" s="388"/>
      <c r="C22" s="392"/>
      <c r="D22" s="392"/>
      <c r="E22" s="392"/>
      <c r="F22" s="392"/>
      <c r="G22" s="392"/>
      <c r="H22" s="392"/>
      <c r="I22" s="633"/>
      <c r="J22" s="396">
        <f t="shared" si="0"/>
        <v>36</v>
      </c>
      <c r="K22" s="392"/>
      <c r="L22" s="392"/>
      <c r="M22" s="392"/>
      <c r="N22" s="392"/>
      <c r="O22" s="407"/>
      <c r="P22" s="407"/>
    </row>
    <row r="23" spans="2:16" ht="18" customHeight="1">
      <c r="B23" s="388"/>
      <c r="C23" s="392"/>
      <c r="D23" s="392"/>
      <c r="E23" s="392"/>
      <c r="F23" s="392"/>
      <c r="G23" s="392"/>
      <c r="H23" s="392"/>
      <c r="I23" s="633"/>
      <c r="J23" s="396">
        <f t="shared" si="0"/>
        <v>37</v>
      </c>
      <c r="K23" s="392"/>
      <c r="L23" s="392"/>
      <c r="M23" s="392"/>
      <c r="N23" s="392"/>
      <c r="O23" s="407"/>
      <c r="P23" s="407"/>
    </row>
    <row r="24" spans="2:16" ht="18" customHeight="1">
      <c r="B24" s="388"/>
      <c r="C24" s="392"/>
      <c r="D24" s="392"/>
      <c r="E24" s="392"/>
      <c r="F24" s="392"/>
      <c r="G24" s="392"/>
      <c r="H24" s="392"/>
      <c r="I24" s="633"/>
      <c r="J24" s="396">
        <f t="shared" si="0"/>
        <v>38</v>
      </c>
      <c r="K24" s="392"/>
      <c r="L24" s="392"/>
      <c r="M24" s="392"/>
      <c r="N24" s="392"/>
      <c r="O24" s="407"/>
      <c r="P24" s="407"/>
    </row>
    <row r="25" spans="2:16" ht="18" customHeight="1">
      <c r="B25" s="388"/>
      <c r="C25" s="392"/>
      <c r="D25" s="392"/>
      <c r="E25" s="392"/>
      <c r="F25" s="392"/>
      <c r="G25" s="392"/>
      <c r="H25" s="392"/>
      <c r="I25" s="633"/>
      <c r="J25" s="396">
        <f t="shared" si="0"/>
        <v>39</v>
      </c>
      <c r="K25" s="392"/>
      <c r="L25" s="392"/>
      <c r="M25" s="392"/>
      <c r="N25" s="392"/>
      <c r="O25" s="407"/>
      <c r="P25" s="407"/>
    </row>
    <row r="26" spans="2:16" ht="18" customHeight="1">
      <c r="B26" s="388"/>
      <c r="C26" s="392"/>
      <c r="D26" s="392"/>
      <c r="E26" s="392"/>
      <c r="F26" s="392"/>
      <c r="G26" s="392"/>
      <c r="H26" s="392"/>
      <c r="I26" s="633"/>
      <c r="J26" s="408">
        <f t="shared" si="0"/>
        <v>40</v>
      </c>
      <c r="K26" s="392"/>
      <c r="L26" s="392"/>
      <c r="M26" s="392"/>
      <c r="N26" s="392"/>
      <c r="O26" s="407"/>
      <c r="P26" s="407"/>
    </row>
    <row r="27" spans="2:16"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</row>
  </sheetData>
  <mergeCells count="3">
    <mergeCell ref="C2:C3"/>
    <mergeCell ref="I2:I26"/>
    <mergeCell ref="L2:L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7</vt:i4>
      </vt:variant>
    </vt:vector>
  </HeadingPairs>
  <TitlesOfParts>
    <vt:vector size="16" baseType="lpstr">
      <vt:lpstr>1-MCN</vt:lpstr>
      <vt:lpstr>2-MCI</vt:lpstr>
      <vt:lpstr>3-STB</vt:lpstr>
      <vt:lpstr>4-STE</vt:lpstr>
      <vt:lpstr>5-TRAN</vt:lpstr>
      <vt:lpstr>6-DIP-DIE</vt:lpstr>
      <vt:lpstr>7-OUTROS</vt:lpstr>
      <vt:lpstr>CONSOLIDADA</vt:lpstr>
      <vt:lpstr>DADOS</vt:lpstr>
      <vt:lpstr>'1-MCN'!Area_de_impressao</vt:lpstr>
      <vt:lpstr>'2-MCI'!Area_de_impressao</vt:lpstr>
      <vt:lpstr>'3-STB'!Area_de_impressao</vt:lpstr>
      <vt:lpstr>'4-STE'!Area_de_impressao</vt:lpstr>
      <vt:lpstr>'5-TRAN'!Area_de_impressao</vt:lpstr>
      <vt:lpstr>'6-DIP-DIE'!Area_de_impressao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2014-09-04T14:49:12Z</cp:lastPrinted>
  <dcterms:created xsi:type="dcterms:W3CDTF">2004-06-09T18:15:42Z</dcterms:created>
  <dcterms:modified xsi:type="dcterms:W3CDTF">2016-02-03T10:27:22Z</dcterms:modified>
  <cp:category>Planilha do Microsoft Excel</cp:category>
</cp:coreProperties>
</file>